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drawings/drawing2.xml" ContentType="application/vnd.openxmlformats-officedocument.drawing+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harts/chart1.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C:\Users\A310848\Desktop\"/>
    </mc:Choice>
  </mc:AlternateContent>
  <bookViews>
    <workbookView xWindow="0" yWindow="0" windowWidth="20490" windowHeight="7020"/>
  </bookViews>
  <sheets>
    <sheet name="Initial Capacity Assessm. Sheet" sheetId="1" r:id="rId1"/>
    <sheet name="ICAS User Instruction" sheetId="5" r:id="rId2"/>
  </sheets>
  <externalReferences>
    <externalReference r:id="rId3"/>
    <externalReference r:id="rId4"/>
  </externalReferences>
  <definedNames>
    <definedName name="_xlnm._FilterDatabase" localSheetId="1" hidden="1">'ICAS User Instruction'!$C$25:$F$34</definedName>
    <definedName name="Sname">#REF!</definedName>
    <definedName name="target">#N/A</definedName>
    <definedName name="target1">[0]!target</definedName>
    <definedName name="targets">#N/A</definedName>
  </definedNames>
  <calcPr calcId="162913"/>
</workbook>
</file>

<file path=xl/calcChain.xml><?xml version="1.0" encoding="utf-8"?>
<calcChain xmlns="http://schemas.openxmlformats.org/spreadsheetml/2006/main">
  <c r="G21" i="1" l="1"/>
  <c r="G34" i="1" s="1"/>
  <c r="G37" i="1" s="1"/>
  <c r="H21" i="1"/>
  <c r="I21" i="1"/>
  <c r="J21" i="1"/>
  <c r="K21" i="1"/>
  <c r="K34" i="1" s="1"/>
  <c r="K37" i="1" s="1"/>
  <c r="L21" i="1"/>
  <c r="F21" i="1"/>
  <c r="I5" i="1"/>
  <c r="L34" i="5"/>
  <c r="L56" i="5" s="1"/>
  <c r="L44" i="5"/>
  <c r="L51" i="5"/>
  <c r="K34" i="5"/>
  <c r="K45" i="5" s="1"/>
  <c r="K44" i="5"/>
  <c r="K51" i="5"/>
  <c r="J34" i="5"/>
  <c r="J44" i="5"/>
  <c r="J51" i="5"/>
  <c r="I34" i="5"/>
  <c r="I45" i="5" s="1"/>
  <c r="I44" i="5"/>
  <c r="I51" i="5"/>
  <c r="H34" i="5"/>
  <c r="H56" i="5" s="1"/>
  <c r="H44" i="5"/>
  <c r="H51" i="5"/>
  <c r="G34" i="5"/>
  <c r="G45" i="5" s="1"/>
  <c r="G44" i="5"/>
  <c r="G51" i="5"/>
  <c r="F34" i="5"/>
  <c r="F56" i="5" s="1"/>
  <c r="F44" i="5"/>
  <c r="F51" i="5"/>
  <c r="L45" i="5"/>
  <c r="H45" i="5"/>
  <c r="F45" i="5"/>
  <c r="I11" i="5"/>
  <c r="F34" i="1"/>
  <c r="F37" i="1"/>
  <c r="G28" i="1"/>
  <c r="H34" i="1"/>
  <c r="H28" i="1"/>
  <c r="H30" i="1"/>
  <c r="H37" i="1"/>
  <c r="I34" i="1"/>
  <c r="I28" i="1"/>
  <c r="I30" i="1"/>
  <c r="I37" i="1"/>
  <c r="J34" i="1"/>
  <c r="J28" i="1"/>
  <c r="J30" i="1"/>
  <c r="J37" i="1"/>
  <c r="K28" i="1"/>
  <c r="L34" i="1"/>
  <c r="L28" i="1"/>
  <c r="L30" i="1"/>
  <c r="L37" i="1"/>
  <c r="F28" i="1"/>
  <c r="F40" i="1"/>
  <c r="F30" i="1"/>
  <c r="L40" i="1"/>
  <c r="J40" i="1"/>
  <c r="I40" i="1"/>
  <c r="H40" i="1"/>
  <c r="K30" i="1" l="1"/>
  <c r="G30" i="1"/>
  <c r="G56" i="5"/>
  <c r="I56" i="5"/>
  <c r="K56" i="5"/>
  <c r="F59" i="5"/>
  <c r="G59" i="5"/>
  <c r="H59" i="5"/>
  <c r="I59" i="5"/>
  <c r="J59" i="5"/>
  <c r="K59" i="5"/>
  <c r="L59" i="5"/>
  <c r="J45" i="5"/>
  <c r="J56" i="5" s="1"/>
  <c r="G40" i="1"/>
  <c r="K40" i="1"/>
</calcChain>
</file>

<file path=xl/sharedStrings.xml><?xml version="1.0" encoding="utf-8"?>
<sst xmlns="http://schemas.openxmlformats.org/spreadsheetml/2006/main" count="166" uniqueCount="103">
  <si>
    <r>
      <t>Net Planned Ideal Cycle Time</t>
    </r>
    <r>
      <rPr>
        <sz val="8"/>
        <rFont val="Arial"/>
        <family val="2"/>
      </rPr>
      <t xml:space="preserve">    (sec/part)
For multiple cavities in one tool, see notes.</t>
    </r>
  </si>
  <si>
    <t>Drill</t>
  </si>
  <si>
    <t>Bore</t>
  </si>
  <si>
    <t>Washing</t>
  </si>
  <si>
    <t>Assembly</t>
  </si>
  <si>
    <t>Assembly II</t>
  </si>
  <si>
    <t>Assembly III</t>
  </si>
  <si>
    <t>Parma Code</t>
  </si>
  <si>
    <t>A</t>
  </si>
  <si>
    <t>B</t>
  </si>
  <si>
    <t>Projected Quality Rate (%)</t>
  </si>
  <si>
    <t>Total hours/shift</t>
  </si>
  <si>
    <t>Personal breaks: lunch, breaks    (minutes/shift)</t>
  </si>
  <si>
    <t>Planned Maintenance    (minutes/shift)</t>
  </si>
  <si>
    <t>J</t>
  </si>
  <si>
    <t xml:space="preserve"> </t>
  </si>
  <si>
    <t>Date</t>
  </si>
  <si>
    <t>Site Location</t>
  </si>
  <si>
    <t>F</t>
  </si>
  <si>
    <t>G</t>
  </si>
  <si>
    <t>H</t>
  </si>
  <si>
    <t>I</t>
  </si>
  <si>
    <t>M</t>
  </si>
  <si>
    <t>Description</t>
  </si>
  <si>
    <t xml:space="preserve">Date of Study </t>
  </si>
  <si>
    <t>DEDICATED</t>
  </si>
  <si>
    <t>SHARED</t>
  </si>
  <si>
    <t>Operating pattern for the specific part</t>
  </si>
  <si>
    <t>Process 1</t>
  </si>
  <si>
    <t>Process 2</t>
  </si>
  <si>
    <t>Process 3</t>
  </si>
  <si>
    <t>Process 4</t>
  </si>
  <si>
    <t>Process 5</t>
  </si>
  <si>
    <t>Process 6</t>
  </si>
  <si>
    <t>Process 7</t>
  </si>
  <si>
    <t>Process description</t>
  </si>
  <si>
    <t>Shifts/day</t>
  </si>
  <si>
    <t>D</t>
  </si>
  <si>
    <t>Days/week</t>
  </si>
  <si>
    <t>E</t>
  </si>
  <si>
    <t>K</t>
  </si>
  <si>
    <t>L</t>
  </si>
  <si>
    <t>Planned Cycle time / Capacity</t>
  </si>
  <si>
    <t>Supplier</t>
  </si>
  <si>
    <t>C1</t>
  </si>
  <si>
    <t>C2</t>
  </si>
  <si>
    <t>Tool / Variant  Changeover (minutes)</t>
  </si>
  <si>
    <t>Breakdowns / shift  (unscheduled downtime)   (minutes)</t>
  </si>
  <si>
    <t>Changeovers / shift</t>
  </si>
  <si>
    <t>Inspections of facilities / shift  (minutes)</t>
  </si>
  <si>
    <t xml:space="preserve">X  Customer Demand / Week </t>
  </si>
  <si>
    <t>Part # / Name</t>
  </si>
  <si>
    <r>
      <t xml:space="preserve">I. </t>
    </r>
    <r>
      <rPr>
        <b/>
        <u/>
        <sz val="18"/>
        <rFont val="Arial"/>
        <family val="2"/>
      </rPr>
      <t>Key Information</t>
    </r>
    <r>
      <rPr>
        <b/>
        <sz val="18"/>
        <rFont val="Arial"/>
        <family val="2"/>
      </rPr>
      <t xml:space="preserve">                         </t>
    </r>
    <r>
      <rPr>
        <b/>
        <sz val="14"/>
        <rFont val="Arial"/>
        <family val="2"/>
      </rPr>
      <t xml:space="preserve">A)  </t>
    </r>
    <r>
      <rPr>
        <b/>
        <u/>
        <sz val="14"/>
        <rFont val="Arial"/>
        <family val="2"/>
      </rPr>
      <t>Product</t>
    </r>
    <r>
      <rPr>
        <b/>
        <sz val="14"/>
        <rFont val="Arial"/>
        <family val="2"/>
      </rPr>
      <t xml:space="preserve"> </t>
    </r>
  </si>
  <si>
    <r>
      <t xml:space="preserve">B)  </t>
    </r>
    <r>
      <rPr>
        <b/>
        <u/>
        <sz val="14"/>
        <rFont val="Arial"/>
        <family val="2"/>
      </rPr>
      <t>Customer Production</t>
    </r>
    <r>
      <rPr>
        <b/>
        <sz val="14"/>
        <rFont val="Arial"/>
        <family val="2"/>
      </rPr>
      <t xml:space="preserve"> </t>
    </r>
  </si>
  <si>
    <r>
      <t xml:space="preserve">II. </t>
    </r>
    <r>
      <rPr>
        <b/>
        <u/>
        <sz val="18"/>
        <rFont val="Arial"/>
        <family val="2"/>
      </rPr>
      <t>Capacity Planning</t>
    </r>
  </si>
  <si>
    <r>
      <t xml:space="preserve">Equipment Availability  </t>
    </r>
    <r>
      <rPr>
        <sz val="12"/>
        <rFont val="Arial"/>
        <family val="2"/>
      </rPr>
      <t xml:space="preserve"> [(E-J)/E]</t>
    </r>
  </si>
  <si>
    <r>
      <t xml:space="preserve">Projected percent of parts scrapped and/or reworked
</t>
    </r>
    <r>
      <rPr>
        <sz val="11"/>
        <rFont val="Arial"/>
        <family val="2"/>
      </rPr>
      <t>For linked processes, see notes.</t>
    </r>
  </si>
  <si>
    <r>
      <t>Net Planned Ideal Cycle Time</t>
    </r>
    <r>
      <rPr>
        <sz val="11"/>
        <rFont val="Arial"/>
        <family val="2"/>
      </rPr>
      <t xml:space="preserve">  (sec/part)
For multiple cavities in one tool, see notes.</t>
    </r>
  </si>
  <si>
    <t>B1</t>
  </si>
  <si>
    <t>Hours/shift used for this part number (shared prod)</t>
  </si>
  <si>
    <t>Annual quoted volume (RFQ volume)</t>
  </si>
  <si>
    <t>Production weeks/year (at supplier)</t>
  </si>
  <si>
    <r>
      <t>KEY INFORMATION</t>
    </r>
    <r>
      <rPr>
        <b/>
        <sz val="16"/>
        <rFont val="Arial"/>
        <family val="2"/>
      </rPr>
      <t xml:space="preserve"> - Product &amp; Production Information / Capacity Revision Record</t>
    </r>
  </si>
  <si>
    <r>
      <t xml:space="preserve">I. </t>
    </r>
    <r>
      <rPr>
        <b/>
        <u/>
        <sz val="16"/>
        <rFont val="Arial"/>
        <family val="2"/>
      </rPr>
      <t>Key Information</t>
    </r>
    <r>
      <rPr>
        <b/>
        <sz val="16"/>
        <rFont val="Arial"/>
        <family val="2"/>
      </rPr>
      <t xml:space="preserve">                              </t>
    </r>
    <r>
      <rPr>
        <b/>
        <sz val="14"/>
        <rFont val="Arial"/>
        <family val="2"/>
      </rPr>
      <t xml:space="preserve"> A) Product</t>
    </r>
  </si>
  <si>
    <t xml:space="preserve">Supplier </t>
  </si>
  <si>
    <t>CAPACITY PLANNING</t>
  </si>
  <si>
    <t>Turning</t>
  </si>
  <si>
    <t>A.</t>
  </si>
  <si>
    <t>B.</t>
  </si>
  <si>
    <t xml:space="preserve">Personal breaks: lunch, breaks (minutes/shift) </t>
  </si>
  <si>
    <t>Planned Maintenance (minutes/shift)</t>
  </si>
  <si>
    <t>Tool / Variant Changeover (minutes)</t>
  </si>
  <si>
    <t>Changeovers / Shift</t>
  </si>
  <si>
    <r>
      <t xml:space="preserve">Equipment Availability  </t>
    </r>
    <r>
      <rPr>
        <sz val="8"/>
        <rFont val="Arial"/>
        <family val="2"/>
      </rPr>
      <t xml:space="preserve"> [(E-J)/E]</t>
    </r>
  </si>
  <si>
    <t xml:space="preserve">Projected percent of parts scrapped and/or reworked </t>
  </si>
  <si>
    <r>
      <t>Planned production capacity / week</t>
    </r>
    <r>
      <rPr>
        <sz val="8"/>
        <rFont val="Arial"/>
        <family val="2"/>
      </rPr>
      <t xml:space="preserve">     [(E-J)*3600/M*L]</t>
    </r>
  </si>
  <si>
    <t>Production weeks/year (at customer)</t>
  </si>
  <si>
    <r>
      <t>A cut of the Operating pattern is shown above with an example of data input for a process with seven operations. The Operating pattern gives the opportunity to give each operation a different operating pattern.</t>
    </r>
    <r>
      <rPr>
        <u/>
        <sz val="12"/>
        <rFont val="Arial"/>
        <family val="2"/>
      </rPr>
      <t xml:space="preserve"> The operating pattern input should mirror the true dedicated manufacturing time for each operation, e.g. by shared machines. </t>
    </r>
    <r>
      <rPr>
        <sz val="12"/>
        <rFont val="Arial"/>
        <family val="2"/>
      </rPr>
      <t xml:space="preserve">
</t>
    </r>
    <r>
      <rPr>
        <b/>
        <sz val="12"/>
        <rFont val="Arial"/>
        <family val="2"/>
      </rPr>
      <t>Input Cells</t>
    </r>
    <r>
      <rPr>
        <sz val="12"/>
        <rFont val="Arial"/>
        <family val="2"/>
      </rPr>
      <t xml:space="preserve">: </t>
    </r>
    <r>
      <rPr>
        <i/>
        <sz val="12"/>
        <rFont val="Arial"/>
        <family val="2"/>
      </rPr>
      <t>Process Description</t>
    </r>
    <r>
      <rPr>
        <sz val="12"/>
        <rFont val="Arial"/>
        <family val="2"/>
      </rPr>
      <t xml:space="preserve">: Enter a brief Description of a process (e.g. final assembly, or inspection)
</t>
    </r>
    <r>
      <rPr>
        <b/>
        <sz val="12"/>
        <rFont val="Arial"/>
        <family val="2"/>
      </rPr>
      <t>Input Cells</t>
    </r>
    <r>
      <rPr>
        <sz val="12"/>
        <rFont val="Arial"/>
        <family val="2"/>
      </rPr>
      <t xml:space="preserve">: </t>
    </r>
    <r>
      <rPr>
        <i/>
        <sz val="12"/>
        <rFont val="Arial"/>
        <family val="2"/>
      </rPr>
      <t>Dedicated or Shared Process</t>
    </r>
    <r>
      <rPr>
        <sz val="12"/>
        <rFont val="Arial"/>
        <family val="2"/>
      </rPr>
      <t xml:space="preserve">: Identify from a drop-down box, the process type – dedicated / shared. 
</t>
    </r>
    <r>
      <rPr>
        <b/>
        <sz val="12"/>
        <rFont val="Arial"/>
        <family val="2"/>
      </rPr>
      <t>Dedicated Processes</t>
    </r>
    <r>
      <rPr>
        <sz val="12"/>
        <rFont val="Arial"/>
        <family val="2"/>
      </rPr>
      <t xml:space="preserve">
A “</t>
    </r>
    <r>
      <rPr>
        <b/>
        <sz val="12"/>
        <rFont val="Arial"/>
        <family val="2"/>
      </rPr>
      <t>dedicated</t>
    </r>
    <r>
      <rPr>
        <sz val="12"/>
        <rFont val="Arial"/>
        <family val="2"/>
      </rPr>
      <t>” process is one, which is solely used for the part being analysed in this worksheet. For example, a test station may be a dedicated process.   
A “</t>
    </r>
    <r>
      <rPr>
        <b/>
        <sz val="12"/>
        <rFont val="Arial"/>
        <family val="2"/>
      </rPr>
      <t>shared</t>
    </r>
    <r>
      <rPr>
        <sz val="12"/>
        <rFont val="Arial"/>
        <family val="2"/>
      </rPr>
      <t>” process is one which has many different parts manufactured on the process, and a more significant tool changeover time.  It would be usual for such a process to manufacture parts in a batch production mode.
Examples of a shared process are:
· stamping press
· injection moulding machine
· heat treatment facility</t>
    </r>
  </si>
  <si>
    <r>
      <t xml:space="preserve">· </t>
    </r>
    <r>
      <rPr>
        <b/>
        <sz val="12"/>
        <rFont val="Arial"/>
        <family val="2"/>
      </rPr>
      <t>Input Cells</t>
    </r>
    <r>
      <rPr>
        <sz val="12"/>
        <rFont val="Arial"/>
        <family val="2"/>
      </rPr>
      <t xml:space="preserve">: </t>
    </r>
    <r>
      <rPr>
        <i/>
        <sz val="12"/>
        <rFont val="Arial"/>
        <family val="2"/>
      </rPr>
      <t>Projected percent of parts scrapped and/or reworked</t>
    </r>
    <r>
      <rPr>
        <sz val="12"/>
        <rFont val="Arial"/>
        <family val="2"/>
      </rPr>
      <t xml:space="preserve"> – Enter the combined percentage of parts that are scrapped and/or reworked on-line. If zero losses are expected, enter a zero.  Note: This sheet does not address the scrap rate loss of linked processes. To evaluate output of linked processes. Scrap/rework that is related to a certain process step but found later up-streams must be added to the actual process step.  </t>
    </r>
  </si>
  <si>
    <t>User Instruction - Capacity Assessment Sheet</t>
  </si>
  <si>
    <r>
      <t>Net available time</t>
    </r>
    <r>
      <rPr>
        <sz val="11"/>
        <rFont val="Arial"/>
        <family val="2"/>
      </rPr>
      <t xml:space="preserve">   (production hours/week)  </t>
    </r>
    <r>
      <rPr>
        <b/>
        <sz val="11"/>
        <rFont val="Arial"/>
        <family val="2"/>
      </rPr>
      <t xml:space="preserve">
</t>
    </r>
    <r>
      <rPr>
        <sz val="11"/>
        <rFont val="Arial"/>
        <family val="2"/>
      </rPr>
      <t>[A*(B1-(B1/B)*((C1+C2)/60))*D]</t>
    </r>
  </si>
  <si>
    <r>
      <t xml:space="preserve">Total projected downtime/week </t>
    </r>
    <r>
      <rPr>
        <sz val="12"/>
        <rFont val="Arial"/>
        <family val="2"/>
      </rPr>
      <t>(hours)      [((FxG+H+I)/60xAxD)*B1/B]</t>
    </r>
  </si>
  <si>
    <t>Projected Downtime for this part number</t>
  </si>
  <si>
    <r>
      <t>Required Cycle time needed to cover exact customer demand</t>
    </r>
    <r>
      <rPr>
        <sz val="11"/>
        <rFont val="Arial"/>
        <family val="2"/>
      </rPr>
      <t xml:space="preserve">  (sec/part) </t>
    </r>
    <r>
      <rPr>
        <b/>
        <sz val="11"/>
        <rFont val="Arial"/>
        <family val="2"/>
      </rPr>
      <t xml:space="preserve">    </t>
    </r>
    <r>
      <rPr>
        <sz val="11"/>
        <rFont val="Arial"/>
        <family val="2"/>
      </rPr>
      <t>[E*3600*K*L/ X]</t>
    </r>
  </si>
  <si>
    <t>Planned production capacity / week  [(E-J)*3600*L/M]</t>
  </si>
  <si>
    <r>
      <t>Dedicated</t>
    </r>
    <r>
      <rPr>
        <sz val="11"/>
        <color indexed="8"/>
        <rFont val="Arial"/>
        <family val="2"/>
      </rPr>
      <t xml:space="preserve"> or </t>
    </r>
    <r>
      <rPr>
        <b/>
        <sz val="11"/>
        <color indexed="8"/>
        <rFont val="Arial"/>
        <family val="2"/>
      </rPr>
      <t>Shared</t>
    </r>
    <r>
      <rPr>
        <sz val="11"/>
        <color indexed="8"/>
        <rFont val="Arial"/>
        <family val="2"/>
      </rPr>
      <t xml:space="preserve"> process  (for shared process, 
show only the operating pattern for the specific part)</t>
    </r>
  </si>
  <si>
    <t>Asterix &amp; Obelix Ltd</t>
  </si>
  <si>
    <t>Gaul</t>
  </si>
  <si>
    <t>20304050 / Tie rod</t>
  </si>
  <si>
    <t>Method</t>
  </si>
  <si>
    <t>Objective: The Capacity Assessment Sheet is used to verify the supplier's production system can support customer declared production volume stated in the RFQ. .
Capacity is to be demonstrated on all production processes, including internal sub-assembly and sub-tier components.</t>
  </si>
  <si>
    <r>
      <t>C)  Capacity Revision Record</t>
    </r>
    <r>
      <rPr>
        <sz val="10"/>
        <rFont val="Arial"/>
        <family val="2"/>
      </rPr>
      <t xml:space="preserve"> (e.g. Significant Prod Run)</t>
    </r>
  </si>
  <si>
    <t xml:space="preserve">The Capacity Planning element will assess if suppliers have a "true production environment" in place and have adequately prepared their organization and their suppliers for the start of production and ramp-up. </t>
  </si>
  <si>
    <r>
      <t>Dedicated</t>
    </r>
    <r>
      <rPr>
        <sz val="10"/>
        <rFont val="Arial"/>
        <family val="2"/>
      </rPr>
      <t xml:space="preserve"> or </t>
    </r>
    <r>
      <rPr>
        <b/>
        <sz val="10"/>
        <rFont val="Arial"/>
        <family val="2"/>
      </rPr>
      <t>Shared</t>
    </r>
    <r>
      <rPr>
        <sz val="10"/>
        <rFont val="Arial"/>
        <family val="2"/>
      </rPr>
      <t xml:space="preserve"> process   (for shared process, 
show only the operating pattern for the specific part)</t>
    </r>
  </si>
  <si>
    <t>Selected</t>
  </si>
  <si>
    <r>
      <t xml:space="preserve">· </t>
    </r>
    <r>
      <rPr>
        <b/>
        <sz val="12"/>
        <rFont val="Arial"/>
        <family val="2"/>
      </rPr>
      <t>Input Cells</t>
    </r>
    <r>
      <rPr>
        <sz val="12"/>
        <rFont val="Arial"/>
        <family val="2"/>
      </rPr>
      <t xml:space="preserve">:  </t>
    </r>
    <r>
      <rPr>
        <i/>
        <sz val="12"/>
        <rFont val="Arial"/>
        <family val="2"/>
      </rPr>
      <t>Shifts per day</t>
    </r>
    <r>
      <rPr>
        <sz val="12"/>
        <rFont val="Arial"/>
        <family val="2"/>
      </rPr>
      <t xml:space="preserve">: - indicate the number of shifts in which each process operates per day. 
· </t>
    </r>
    <r>
      <rPr>
        <b/>
        <sz val="12"/>
        <rFont val="Arial"/>
        <family val="2"/>
      </rPr>
      <t>Input Cells</t>
    </r>
    <r>
      <rPr>
        <sz val="12"/>
        <rFont val="Arial"/>
        <family val="2"/>
      </rPr>
      <t xml:space="preserve">:  </t>
    </r>
    <r>
      <rPr>
        <i/>
        <sz val="12"/>
        <rFont val="Arial"/>
        <family val="2"/>
      </rPr>
      <t>Total hours per shift</t>
    </r>
    <r>
      <rPr>
        <sz val="12"/>
        <rFont val="Arial"/>
        <family val="2"/>
      </rPr>
      <t xml:space="preserve"> – total number of hours for each shift.
. </t>
    </r>
    <r>
      <rPr>
        <b/>
        <sz val="12"/>
        <rFont val="Arial"/>
        <family val="2"/>
      </rPr>
      <t>Input Cells:</t>
    </r>
    <r>
      <rPr>
        <sz val="12"/>
        <rFont val="Arial"/>
        <family val="2"/>
      </rPr>
      <t xml:space="preserve">  </t>
    </r>
    <r>
      <rPr>
        <i/>
        <sz val="12"/>
        <rFont val="Arial"/>
        <family val="2"/>
      </rPr>
      <t>Hours/shift used for this part number</t>
    </r>
    <r>
      <rPr>
        <sz val="12"/>
        <rFont val="Arial"/>
        <family val="2"/>
      </rPr>
      <t xml:space="preserve"> (shared prod) - indicate the average number of hours per shift intended to be used for this partnumber.
· </t>
    </r>
    <r>
      <rPr>
        <b/>
        <sz val="12"/>
        <rFont val="Arial"/>
        <family val="2"/>
      </rPr>
      <t>Input Cells:</t>
    </r>
    <r>
      <rPr>
        <sz val="12"/>
        <rFont val="Arial"/>
        <family val="2"/>
      </rPr>
      <t xml:space="preserve">  </t>
    </r>
    <r>
      <rPr>
        <i/>
        <sz val="12"/>
        <rFont val="Arial"/>
        <family val="2"/>
      </rPr>
      <t>Personal Breaks</t>
    </r>
    <r>
      <rPr>
        <sz val="12"/>
        <rFont val="Arial"/>
        <family val="2"/>
      </rPr>
      <t xml:space="preserve"> – If the machine stops during personal breaks enter the length of time over one shift that the machine will not 
                    be operating. If the machine operates during personal breaks and is guaranteed to never run out of parts, then enter "0". 
· </t>
    </r>
    <r>
      <rPr>
        <b/>
        <sz val="12"/>
        <rFont val="Arial"/>
        <family val="2"/>
      </rPr>
      <t>Input Cells:</t>
    </r>
    <r>
      <rPr>
        <sz val="12"/>
        <rFont val="Arial"/>
        <family val="2"/>
      </rPr>
      <t xml:space="preserve">  </t>
    </r>
    <r>
      <rPr>
        <i/>
        <sz val="12"/>
        <rFont val="Arial"/>
        <family val="2"/>
      </rPr>
      <t>Planned Maintenance</t>
    </r>
    <r>
      <rPr>
        <sz val="12"/>
        <rFont val="Arial"/>
        <family val="2"/>
      </rPr>
      <t xml:space="preserve"> – this is the length of time that is planned for the machine to be down during a shift for maintenance. 
· </t>
    </r>
    <r>
      <rPr>
        <b/>
        <sz val="12"/>
        <rFont val="Arial"/>
        <family val="2"/>
      </rPr>
      <t>Input Cells:</t>
    </r>
    <r>
      <rPr>
        <sz val="12"/>
        <rFont val="Arial"/>
        <family val="2"/>
      </rPr>
      <t xml:space="preserve">  </t>
    </r>
    <r>
      <rPr>
        <i/>
        <sz val="12"/>
        <rFont val="Arial"/>
        <family val="2"/>
      </rPr>
      <t>Days per Week</t>
    </r>
    <r>
      <rPr>
        <sz val="12"/>
        <rFont val="Arial"/>
        <family val="2"/>
      </rPr>
      <t xml:space="preserve"> – indicate the number of days in which each process operates per week. Example: Supplier works  4 days 3 
                    shifts each and on Friday only 1 shift should just enter: 4 working days plus 1/3 working day = 4.333 days / week [4,333 in European notation]
</t>
    </r>
  </si>
  <si>
    <r>
      <t>·</t>
    </r>
    <r>
      <rPr>
        <b/>
        <sz val="12"/>
        <rFont val="Arial"/>
        <family val="2"/>
      </rPr>
      <t xml:space="preserve"> Input Cells</t>
    </r>
    <r>
      <rPr>
        <sz val="12"/>
        <rFont val="Arial"/>
        <family val="2"/>
      </rPr>
      <t xml:space="preserve">:  </t>
    </r>
    <r>
      <rPr>
        <i/>
        <sz val="12"/>
        <rFont val="Arial"/>
        <family val="2"/>
      </rPr>
      <t>Tool / Variant Changeover</t>
    </r>
    <r>
      <rPr>
        <sz val="12"/>
        <rFont val="Arial"/>
        <family val="2"/>
      </rPr>
      <t xml:space="preserve"> – Enter the changeover time for tool changes or module changes for the part in question. Changeover time is defined as the total time from last off previous part to checked first off new part. 
·</t>
    </r>
    <r>
      <rPr>
        <b/>
        <sz val="12"/>
        <rFont val="Arial"/>
        <family val="2"/>
      </rPr>
      <t xml:space="preserve"> Input Cells:</t>
    </r>
    <r>
      <rPr>
        <sz val="12"/>
        <rFont val="Arial"/>
        <family val="2"/>
      </rPr>
      <t xml:space="preserve">  </t>
    </r>
    <r>
      <rPr>
        <i/>
        <sz val="12"/>
        <rFont val="Arial"/>
        <family val="2"/>
      </rPr>
      <t>Changeovers / shift</t>
    </r>
    <r>
      <rPr>
        <sz val="12"/>
        <rFont val="Arial"/>
        <family val="2"/>
      </rPr>
      <t xml:space="preserve"> – Enter the frequency of tool / module change per shift. 
· </t>
    </r>
    <r>
      <rPr>
        <b/>
        <sz val="12"/>
        <rFont val="Arial"/>
        <family val="2"/>
      </rPr>
      <t>Input Cells:</t>
    </r>
    <r>
      <rPr>
        <sz val="12"/>
        <rFont val="Arial"/>
        <family val="2"/>
      </rPr>
      <t xml:space="preserve">  </t>
    </r>
    <r>
      <rPr>
        <i/>
        <sz val="12"/>
        <rFont val="Arial"/>
        <family val="2"/>
      </rPr>
      <t xml:space="preserve">Inspections of facilities / shift - </t>
    </r>
    <r>
      <rPr>
        <sz val="12"/>
        <rFont val="Arial"/>
        <family val="2"/>
      </rPr>
      <t xml:space="preserve">Enter the downtime required for unplanned equipment inspections or unplanned adjustments during a shift
· </t>
    </r>
    <r>
      <rPr>
        <b/>
        <sz val="12"/>
        <rFont val="Arial"/>
        <family val="2"/>
      </rPr>
      <t>Input Cells:</t>
    </r>
    <r>
      <rPr>
        <sz val="12"/>
        <rFont val="Arial"/>
        <family val="2"/>
      </rPr>
      <t xml:space="preserve">  </t>
    </r>
    <r>
      <rPr>
        <i/>
        <sz val="12"/>
        <rFont val="Arial"/>
        <family val="2"/>
      </rPr>
      <t>Breakdowns / shift</t>
    </r>
    <r>
      <rPr>
        <sz val="12"/>
        <rFont val="Arial"/>
        <family val="2"/>
      </rPr>
      <t xml:space="preserve"> – Enter all other projected downtime during a shift.
· </t>
    </r>
    <r>
      <rPr>
        <b/>
        <sz val="12"/>
        <rFont val="Arial"/>
        <family val="2"/>
      </rPr>
      <t>Calculation Cell</t>
    </r>
    <r>
      <rPr>
        <sz val="12"/>
        <rFont val="Arial"/>
        <family val="2"/>
      </rPr>
      <t xml:space="preserve">: The </t>
    </r>
    <r>
      <rPr>
        <i/>
        <sz val="12"/>
        <rFont val="Arial"/>
        <family val="2"/>
      </rPr>
      <t>Equipment Availability</t>
    </r>
    <r>
      <rPr>
        <sz val="12"/>
        <rFont val="Arial"/>
        <family val="2"/>
      </rPr>
      <t xml:space="preserve"> is calculated automatically by using previous data.
                           </t>
    </r>
    <r>
      <rPr>
        <i/>
        <sz val="12"/>
        <rFont val="Arial"/>
        <family val="2"/>
      </rPr>
      <t>Equipment Availability</t>
    </r>
    <r>
      <rPr>
        <sz val="12"/>
        <rFont val="Arial"/>
        <family val="2"/>
      </rPr>
      <t xml:space="preserve"> = (Total Planned Production Time – Downtime) / Total Planned Production Time</t>
    </r>
  </si>
  <si>
    <r>
      <t xml:space="preserve">Required Cycle time needed to cover exact customer demand  (sec/part)   </t>
    </r>
    <r>
      <rPr>
        <sz val="8"/>
        <rFont val="Arial"/>
        <family val="2"/>
      </rPr>
      <t>[E*3600 * K  / X * L]</t>
    </r>
  </si>
  <si>
    <r>
      <t xml:space="preserve">· </t>
    </r>
    <r>
      <rPr>
        <b/>
        <sz val="12"/>
        <rFont val="Arial"/>
        <family val="2"/>
      </rPr>
      <t>Input Cell</t>
    </r>
    <r>
      <rPr>
        <sz val="12"/>
        <rFont val="Arial"/>
        <family val="2"/>
      </rPr>
      <t xml:space="preserve">: Net </t>
    </r>
    <r>
      <rPr>
        <i/>
        <sz val="12"/>
        <rFont val="Arial"/>
        <family val="2"/>
      </rPr>
      <t>Planned Ideal Cycle Time</t>
    </r>
    <r>
      <rPr>
        <sz val="12"/>
        <rFont val="Arial"/>
        <family val="2"/>
      </rPr>
      <t xml:space="preserve"> – Please provide the best estimate of the cycle time of the part on each process. The worksheet will use this data to calculate the Planned Production Capacity. This could also be a time taken with a stopwatch at the bottleneck operation. The measurement taken should always include the time for loading / unloading and inspection (Part-to-Part). Part-to-Part cycle time measurement requires that the operation being measured is not blocked or starved for at least two consecutive part cycles.  Pick a point in the operation's cycle to begin timing and when the next part reaches that same point in the cycle, stop timing and record the elapsed time as the operation's cycle time.  It is best to repeat this measurement at least 10 times (making sure that the blocked and starved condition is absent in each measurement) and take the average.  Note: For multiple cavities in one tool the actual cycle time of the tool must be divided by the number of cavities in the tool (to provide a net cycle time per part). 
· </t>
    </r>
    <r>
      <rPr>
        <b/>
        <sz val="12"/>
        <rFont val="Arial"/>
        <family val="2"/>
      </rPr>
      <t>Calculation Cell</t>
    </r>
    <r>
      <rPr>
        <sz val="12"/>
        <rFont val="Arial"/>
        <family val="2"/>
      </rPr>
      <t xml:space="preserve">:  </t>
    </r>
    <r>
      <rPr>
        <i/>
        <sz val="12"/>
        <rFont val="Arial"/>
        <family val="2"/>
      </rPr>
      <t>Required Cycle time needed to cover exact customer demand</t>
    </r>
    <r>
      <rPr>
        <sz val="12"/>
        <rFont val="Arial"/>
        <family val="2"/>
      </rPr>
      <t xml:space="preserve"> - "For Information Only" - the worksheet displays the Cycle time needed to cover exact customer demand, calculated from planned operating pattern, projected downtime and quality rate. This is to be compared to the </t>
    </r>
    <r>
      <rPr>
        <i/>
        <sz val="12"/>
        <rFont val="Arial"/>
        <family val="2"/>
      </rPr>
      <t>Planned cycle time</t>
    </r>
    <r>
      <rPr>
        <sz val="12"/>
        <rFont val="Arial"/>
        <family val="2"/>
      </rPr>
      <t xml:space="preserve">
· </t>
    </r>
    <r>
      <rPr>
        <b/>
        <sz val="12"/>
        <rFont val="Arial"/>
        <family val="2"/>
      </rPr>
      <t>Calculation Cells:</t>
    </r>
    <r>
      <rPr>
        <sz val="12"/>
        <rFont val="Arial"/>
        <family val="2"/>
      </rPr>
      <t xml:space="preserve"> </t>
    </r>
    <r>
      <rPr>
        <i/>
        <sz val="12"/>
        <rFont val="Arial"/>
        <family val="2"/>
      </rPr>
      <t>Planned production capacity per week.</t>
    </r>
    <r>
      <rPr>
        <sz val="12"/>
        <rFont val="Arial"/>
        <family val="2"/>
      </rPr>
      <t xml:space="preserve"> This is to be compared with the </t>
    </r>
    <r>
      <rPr>
        <i/>
        <sz val="12"/>
        <rFont val="Arial"/>
        <family val="2"/>
      </rPr>
      <t>Customer Demand per Week</t>
    </r>
    <r>
      <rPr>
        <sz val="12"/>
        <rFont val="Arial"/>
        <family val="2"/>
      </rPr>
      <t xml:space="preserve">. </t>
    </r>
  </si>
  <si>
    <t>Self ass. sent by supl</t>
  </si>
  <si>
    <r>
      <t>Capacity Verification</t>
    </r>
    <r>
      <rPr>
        <sz val="12"/>
        <rFont val="Arial"/>
        <family val="2"/>
      </rPr>
      <t xml:space="preserve">
The Initial Capacity Assessment Sheet consists of one main element: Capacity Planning (verification of production readiness).
The Initial Capacity Assessment Sheet is divided into 2 areas for ease of use.  Each area has a heading at the top of the box. The headings are:
1.</t>
    </r>
    <r>
      <rPr>
        <b/>
        <sz val="12"/>
        <rFont val="Arial"/>
        <family val="2"/>
      </rPr>
      <t xml:space="preserve"> Key Information - Product / Customer Production / Capacity Revision Record
2. Capacity Planning</t>
    </r>
    <r>
      <rPr>
        <sz val="12"/>
        <rFont val="Arial"/>
        <family val="2"/>
      </rPr>
      <t xml:space="preserve">
</t>
    </r>
    <r>
      <rPr>
        <b/>
        <sz val="12"/>
        <rFont val="Arial"/>
        <family val="2"/>
      </rPr>
      <t>Data input</t>
    </r>
    <r>
      <rPr>
        <sz val="12"/>
        <rFont val="Arial"/>
        <family val="2"/>
      </rPr>
      <t xml:space="preserve">
The Initial Capacity Assessment Sheet has been divided into a number of easy to identify information boxes.  Each box has a main heading to allow easy recognition. Within each box the user is required to input a variety of data. This manual will explain how to complete each section in turn.  
Input &amp; Calculation Cells: Data can only be input into the workbook in the cells on each sheet that require data.  This ensures that the headings or other information cannot be accidentally erased or modified. These cells (</t>
    </r>
    <r>
      <rPr>
        <b/>
        <i/>
        <sz val="12"/>
        <rFont val="Arial"/>
        <family val="2"/>
      </rPr>
      <t>input cells</t>
    </r>
    <r>
      <rPr>
        <sz val="12"/>
        <rFont val="Arial"/>
        <family val="2"/>
      </rPr>
      <t xml:space="preserve">) are clearly identified as white in colour and with a solid outline around the box. 
Cells that are grey in colour are </t>
    </r>
    <r>
      <rPr>
        <b/>
        <i/>
        <sz val="12"/>
        <rFont val="Arial"/>
        <family val="2"/>
      </rPr>
      <t>calculation cells</t>
    </r>
    <r>
      <rPr>
        <sz val="12"/>
        <rFont val="Arial"/>
        <family val="2"/>
      </rPr>
      <t xml:space="preserve">.  The user cannot enter data into these cells. They calculate values according to specific formulae using data entered into the input cells. 
</t>
    </r>
  </si>
  <si>
    <t>ICAS self assessment</t>
  </si>
  <si>
    <t>A. Product 
The first Step in completing the Initial Capacity Assessment Sheet is to enter details of the part being analyzed. These Cells hold the basic information on the supplier and the part analyzed within the worksheet.
B. Customer Production
Before the Initial Capacity Assessment can take place, the Annual quoted volume must be added. This information will be available through the buyer and may also be available in the Purchase Order. 
Fill in volume quoted in RFQ in cell “Annual quoted volume (RFQ)” in section “1. Key Information.” Volume value that should be used is volume in peak production year multiplied with 10% for fluctuations during the year.
C. Capacity Revision Record.
Any revisions to the capacity Assessment of the process must be tracked using this section.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</si>
</sst>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218" formatCode="0.0%"/>
    <numFmt numFmtId="219" formatCode="0.0"/>
  </numFmts>
  <fonts count="30" x14ac:knownFonts="1">
    <font>
      <sz val="10"/>
      <name val="Arial"/>
    </font>
    <font>
      <sz val="10"/>
      <name val="Arial"/>
    </font>
    <font>
      <b/>
      <sz val="14"/>
      <name val="Arial"/>
      <family val="2"/>
    </font>
    <font>
      <b/>
      <sz val="11"/>
      <name val="Arial"/>
      <family val="2"/>
    </font>
    <font>
      <u/>
      <sz val="10"/>
      <color indexed="12"/>
      <name val="Arial"/>
    </font>
    <font>
      <b/>
      <sz val="18"/>
      <name val="Arial"/>
      <family val="2"/>
    </font>
    <font>
      <b/>
      <u/>
      <sz val="18"/>
      <name val="Arial"/>
      <family val="2"/>
    </font>
    <font>
      <b/>
      <u/>
      <sz val="14"/>
      <name val="Arial"/>
      <family val="2"/>
    </font>
    <font>
      <sz val="10"/>
      <name val="Arial"/>
      <family val="2"/>
    </font>
    <font>
      <sz val="12"/>
      <name val="Arial"/>
    </font>
    <font>
      <b/>
      <sz val="12"/>
      <name val="Arial"/>
      <family val="2"/>
    </font>
    <font>
      <sz val="12"/>
      <name val="Arial"/>
      <family val="2"/>
    </font>
    <font>
      <b/>
      <sz val="10"/>
      <name val="Arial"/>
      <family val="2"/>
    </font>
    <font>
      <b/>
      <sz val="12"/>
      <color indexed="9"/>
      <name val="Arial"/>
      <family val="2"/>
    </font>
    <font>
      <b/>
      <sz val="12"/>
      <color indexed="22"/>
      <name val="Arial"/>
      <family val="2"/>
    </font>
    <font>
      <u/>
      <sz val="11"/>
      <name val="Arial"/>
      <family val="2"/>
    </font>
    <font>
      <sz val="11"/>
      <name val="Arial"/>
      <family val="2"/>
    </font>
    <font>
      <sz val="8"/>
      <name val="Arial"/>
      <family val="2"/>
    </font>
    <font>
      <sz val="8"/>
      <name val="Arial"/>
    </font>
    <font>
      <b/>
      <sz val="20"/>
      <name val="Arial"/>
      <family val="2"/>
    </font>
    <font>
      <b/>
      <i/>
      <sz val="12"/>
      <name val="Arial"/>
      <family val="2"/>
    </font>
    <font>
      <sz val="16"/>
      <name val="Arial"/>
      <family val="2"/>
    </font>
    <font>
      <b/>
      <sz val="16"/>
      <name val="Arial"/>
      <family val="2"/>
    </font>
    <font>
      <b/>
      <u/>
      <sz val="16"/>
      <name val="Arial"/>
      <family val="2"/>
    </font>
    <font>
      <i/>
      <sz val="12"/>
      <name val="Arial"/>
      <family val="2"/>
    </font>
    <font>
      <u/>
      <sz val="12"/>
      <name val="Arial"/>
      <family val="2"/>
    </font>
    <font>
      <b/>
      <sz val="10"/>
      <color indexed="10"/>
      <name val="Arial"/>
      <family val="2"/>
    </font>
    <font>
      <sz val="10"/>
      <color indexed="9"/>
      <name val="Arial"/>
    </font>
    <font>
      <b/>
      <sz val="11"/>
      <color indexed="8"/>
      <name val="Arial"/>
      <family val="2"/>
    </font>
    <font>
      <sz val="11"/>
      <color indexed="8"/>
      <name val="Arial"/>
      <family val="2"/>
    </font>
  </fonts>
  <fills count="5">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43"/>
        <bgColor indexed="64"/>
      </patternFill>
    </fill>
  </fills>
  <borders count="3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diagonal/>
    </border>
    <border>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0" fontId="4" fillId="0" borderId="0" applyNumberFormat="0" applyFill="0" applyBorder="0" applyAlignment="0" applyProtection="0">
      <alignment vertical="top"/>
      <protection locked="0"/>
    </xf>
  </cellStyleXfs>
  <cellXfs count="205">
    <xf numFmtId="0" fontId="0" fillId="0" borderId="0" xfId="0"/>
    <xf numFmtId="0" fontId="0" fillId="0" borderId="0" xfId="0" applyBorder="1" applyProtection="1">
      <protection hidden="1"/>
    </xf>
    <xf numFmtId="0" fontId="0" fillId="0" borderId="0" xfId="0" applyBorder="1" applyAlignment="1" applyProtection="1">
      <alignment horizontal="left"/>
      <protection hidden="1"/>
    </xf>
    <xf numFmtId="0" fontId="0" fillId="0" borderId="0" xfId="0" applyFill="1" applyBorder="1" applyProtection="1">
      <protection hidden="1"/>
    </xf>
    <xf numFmtId="0" fontId="1" fillId="0" borderId="0" xfId="0" applyFont="1" applyBorder="1" applyProtection="1">
      <protection hidden="1"/>
    </xf>
    <xf numFmtId="0" fontId="0" fillId="2" borderId="1" xfId="0" applyFill="1" applyBorder="1" applyProtection="1">
      <protection hidden="1"/>
    </xf>
    <xf numFmtId="0" fontId="5" fillId="2" borderId="2" xfId="0" applyFont="1" applyFill="1" applyBorder="1" applyAlignment="1" applyProtection="1">
      <alignment horizontal="left" vertical="center"/>
      <protection hidden="1"/>
    </xf>
    <xf numFmtId="0" fontId="8" fillId="2" borderId="2" xfId="0" applyFont="1" applyFill="1" applyBorder="1" applyProtection="1">
      <protection hidden="1"/>
    </xf>
    <xf numFmtId="0" fontId="0" fillId="2" borderId="2" xfId="0" applyFill="1" applyBorder="1" applyProtection="1">
      <protection hidden="1"/>
    </xf>
    <xf numFmtId="0" fontId="0" fillId="2" borderId="3" xfId="0" applyFill="1" applyBorder="1" applyProtection="1">
      <protection hidden="1"/>
    </xf>
    <xf numFmtId="0" fontId="2" fillId="2" borderId="1" xfId="0" applyFont="1" applyFill="1" applyBorder="1" applyProtection="1">
      <protection hidden="1"/>
    </xf>
    <xf numFmtId="0" fontId="2" fillId="2" borderId="2" xfId="0" applyFont="1" applyFill="1" applyBorder="1" applyProtection="1">
      <protection hidden="1"/>
    </xf>
    <xf numFmtId="0" fontId="0" fillId="2" borderId="4" xfId="0" applyFill="1" applyBorder="1" applyProtection="1">
      <protection hidden="1"/>
    </xf>
    <xf numFmtId="0" fontId="0" fillId="2" borderId="0" xfId="0" applyFill="1" applyBorder="1" applyProtection="1">
      <protection hidden="1"/>
    </xf>
    <xf numFmtId="0" fontId="10" fillId="2" borderId="5" xfId="0" applyFont="1" applyFill="1" applyBorder="1" applyProtection="1">
      <protection hidden="1"/>
    </xf>
    <xf numFmtId="0" fontId="11" fillId="2" borderId="4" xfId="0" applyFont="1" applyFill="1" applyBorder="1" applyProtection="1">
      <protection hidden="1"/>
    </xf>
    <xf numFmtId="0" fontId="12" fillId="2" borderId="0" xfId="0" applyFont="1" applyFill="1" applyBorder="1" applyAlignment="1" applyProtection="1">
      <alignment horizontal="center"/>
      <protection hidden="1"/>
    </xf>
    <xf numFmtId="0" fontId="0" fillId="2" borderId="5" xfId="0" applyFill="1" applyBorder="1" applyProtection="1">
      <protection hidden="1"/>
    </xf>
    <xf numFmtId="0" fontId="10" fillId="2" borderId="5" xfId="0" applyFont="1" applyFill="1" applyBorder="1" applyAlignment="1" applyProtection="1">
      <alignment horizontal="left"/>
      <protection hidden="1"/>
    </xf>
    <xf numFmtId="0" fontId="11" fillId="2" borderId="5" xfId="0" applyFont="1" applyFill="1" applyBorder="1" applyAlignment="1" applyProtection="1">
      <alignment horizontal="center" vertical="center"/>
      <protection hidden="1"/>
    </xf>
    <xf numFmtId="0" fontId="11" fillId="2" borderId="6" xfId="0" applyFont="1" applyFill="1" applyBorder="1" applyProtection="1">
      <protection hidden="1"/>
    </xf>
    <xf numFmtId="0" fontId="0" fillId="2" borderId="7" xfId="0" applyFill="1" applyBorder="1" applyProtection="1">
      <protection hidden="1"/>
    </xf>
    <xf numFmtId="0" fontId="11" fillId="2" borderId="8" xfId="0" applyFont="1" applyFill="1" applyBorder="1" applyAlignment="1" applyProtection="1">
      <alignment horizontal="center" vertical="center"/>
      <protection hidden="1"/>
    </xf>
    <xf numFmtId="0" fontId="0" fillId="2" borderId="6" xfId="0" applyFill="1" applyBorder="1" applyProtection="1">
      <protection hidden="1"/>
    </xf>
    <xf numFmtId="0" fontId="8" fillId="2" borderId="7" xfId="0" applyFont="1" applyFill="1" applyBorder="1" applyProtection="1">
      <protection hidden="1"/>
    </xf>
    <xf numFmtId="0" fontId="8" fillId="2" borderId="8" xfId="0" applyFont="1" applyFill="1" applyBorder="1" applyProtection="1">
      <protection hidden="1"/>
    </xf>
    <xf numFmtId="0" fontId="8" fillId="2" borderId="6" xfId="0" applyFont="1" applyFill="1" applyBorder="1" applyProtection="1">
      <protection hidden="1"/>
    </xf>
    <xf numFmtId="0" fontId="0" fillId="2" borderId="8" xfId="0" applyFill="1" applyBorder="1" applyProtection="1">
      <protection hidden="1"/>
    </xf>
    <xf numFmtId="0" fontId="0" fillId="0" borderId="0" xfId="0" applyFill="1" applyBorder="1" applyAlignment="1" applyProtection="1">
      <alignment horizontal="left"/>
      <protection hidden="1"/>
    </xf>
    <xf numFmtId="0" fontId="13" fillId="0" borderId="0" xfId="0" applyFont="1" applyFill="1" applyBorder="1" applyAlignment="1" applyProtection="1">
      <alignment horizontal="center"/>
      <protection hidden="1"/>
    </xf>
    <xf numFmtId="0" fontId="11" fillId="0" borderId="0" xfId="0" applyFont="1" applyFill="1" applyBorder="1" applyProtection="1">
      <protection hidden="1"/>
    </xf>
    <xf numFmtId="0" fontId="8" fillId="0" borderId="0" xfId="0" applyFont="1" applyFill="1" applyBorder="1" applyProtection="1">
      <protection hidden="1"/>
    </xf>
    <xf numFmtId="0" fontId="1" fillId="0" borderId="0" xfId="0" applyFont="1" applyFill="1" applyBorder="1" applyProtection="1">
      <protection hidden="1"/>
    </xf>
    <xf numFmtId="0" fontId="5" fillId="2" borderId="2" xfId="0" applyFont="1" applyFill="1" applyBorder="1" applyAlignment="1" applyProtection="1">
      <alignment horizontal="left"/>
      <protection hidden="1"/>
    </xf>
    <xf numFmtId="0" fontId="8" fillId="2" borderId="2" xfId="0" applyFont="1" applyFill="1" applyBorder="1" applyAlignment="1" applyProtection="1">
      <alignment horizontal="center" vertical="center"/>
      <protection hidden="1"/>
    </xf>
    <xf numFmtId="0" fontId="14" fillId="2" borderId="2" xfId="0" applyFont="1" applyFill="1" applyBorder="1" applyAlignment="1" applyProtection="1">
      <alignment horizontal="center" vertical="center"/>
      <protection hidden="1"/>
    </xf>
    <xf numFmtId="0" fontId="8" fillId="2" borderId="3" xfId="0" applyFont="1" applyFill="1" applyBorder="1" applyProtection="1">
      <protection hidden="1"/>
    </xf>
    <xf numFmtId="0" fontId="8" fillId="2" borderId="0" xfId="0" applyFont="1" applyFill="1" applyBorder="1" applyProtection="1">
      <protection hidden="1"/>
    </xf>
    <xf numFmtId="0" fontId="8" fillId="2" borderId="0" xfId="0" applyFont="1" applyFill="1" applyBorder="1" applyAlignment="1" applyProtection="1">
      <alignment horizontal="center" vertical="center"/>
      <protection hidden="1"/>
    </xf>
    <xf numFmtId="0" fontId="8" fillId="2" borderId="5" xfId="0" applyFont="1" applyFill="1" applyBorder="1" applyProtection="1">
      <protection hidden="1"/>
    </xf>
    <xf numFmtId="0" fontId="10" fillId="2" borderId="0" xfId="0" applyFont="1" applyFill="1" applyBorder="1" applyAlignment="1" applyProtection="1">
      <alignment horizontal="left"/>
      <protection hidden="1"/>
    </xf>
    <xf numFmtId="0" fontId="12" fillId="2" borderId="0" xfId="0" applyFont="1" applyFill="1" applyBorder="1" applyProtection="1">
      <protection hidden="1"/>
    </xf>
    <xf numFmtId="0" fontId="12" fillId="2" borderId="9" xfId="0" applyFont="1" applyFill="1" applyBorder="1" applyAlignment="1" applyProtection="1">
      <alignment horizontal="center" vertical="center"/>
      <protection hidden="1"/>
    </xf>
    <xf numFmtId="0" fontId="12" fillId="2" borderId="10" xfId="0" applyFont="1" applyFill="1" applyBorder="1" applyAlignment="1" applyProtection="1">
      <alignment horizontal="center" vertical="center"/>
      <protection hidden="1"/>
    </xf>
    <xf numFmtId="0" fontId="12" fillId="2" borderId="11" xfId="0" applyFont="1" applyFill="1" applyBorder="1" applyAlignment="1" applyProtection="1">
      <alignment horizontal="center" vertical="center"/>
      <protection hidden="1"/>
    </xf>
    <xf numFmtId="0" fontId="12" fillId="2" borderId="5" xfId="0" applyFont="1" applyFill="1" applyBorder="1" applyAlignment="1" applyProtection="1">
      <alignment horizontal="center"/>
      <protection hidden="1"/>
    </xf>
    <xf numFmtId="0" fontId="15" fillId="2" borderId="0" xfId="0" applyFont="1" applyFill="1" applyBorder="1" applyProtection="1">
      <protection hidden="1"/>
    </xf>
    <xf numFmtId="0" fontId="3" fillId="2" borderId="0" xfId="0" applyFont="1" applyFill="1" applyBorder="1" applyProtection="1">
      <protection hidden="1"/>
    </xf>
    <xf numFmtId="0" fontId="0" fillId="2" borderId="4" xfId="0" applyFill="1" applyBorder="1" applyAlignment="1" applyProtection="1">
      <alignment horizontal="center" vertical="top"/>
      <protection hidden="1"/>
    </xf>
    <xf numFmtId="0" fontId="11" fillId="2" borderId="0" xfId="0" applyFont="1" applyFill="1" applyBorder="1" applyAlignment="1" applyProtection="1">
      <alignment horizontal="left" vertical="top"/>
      <protection hidden="1"/>
    </xf>
    <xf numFmtId="0" fontId="15" fillId="2" borderId="0" xfId="0" applyFont="1" applyFill="1" applyBorder="1" applyAlignment="1" applyProtection="1">
      <alignment horizontal="left" vertical="top" wrapText="1"/>
      <protection hidden="1"/>
    </xf>
    <xf numFmtId="0" fontId="8" fillId="2" borderId="0" xfId="0" applyFont="1" applyFill="1" applyBorder="1" applyAlignment="1" applyProtection="1">
      <alignment horizontal="left" vertical="top"/>
      <protection hidden="1"/>
    </xf>
    <xf numFmtId="0" fontId="8" fillId="2" borderId="5" xfId="0" applyFont="1" applyFill="1" applyBorder="1" applyAlignment="1" applyProtection="1">
      <alignment horizontal="center" vertical="top"/>
      <protection hidden="1"/>
    </xf>
    <xf numFmtId="0" fontId="0" fillId="0" borderId="0" xfId="0" applyFill="1" applyBorder="1" applyAlignment="1" applyProtection="1">
      <alignment horizontal="center" vertical="top"/>
      <protection hidden="1"/>
    </xf>
    <xf numFmtId="0" fontId="1" fillId="0" borderId="0" xfId="0" applyFont="1" applyFill="1" applyBorder="1" applyAlignment="1" applyProtection="1">
      <alignment horizontal="center" vertical="top"/>
      <protection hidden="1"/>
    </xf>
    <xf numFmtId="0" fontId="3" fillId="2" borderId="0" xfId="0" applyFont="1" applyFill="1" applyBorder="1" applyAlignment="1" applyProtection="1">
      <alignment horizontal="left" vertical="center" wrapText="1"/>
      <protection hidden="1"/>
    </xf>
    <xf numFmtId="0" fontId="12" fillId="2" borderId="0" xfId="0" applyFont="1" applyFill="1" applyBorder="1" applyAlignment="1" applyProtection="1">
      <alignment horizontal="left" vertical="top" wrapText="1"/>
      <protection hidden="1"/>
    </xf>
    <xf numFmtId="0" fontId="10" fillId="2" borderId="0" xfId="0" applyFont="1" applyFill="1" applyBorder="1" applyAlignment="1" applyProtection="1">
      <alignment horizontal="left" vertical="top"/>
      <protection hidden="1"/>
    </xf>
    <xf numFmtId="0" fontId="8" fillId="2" borderId="0" xfId="0" applyFont="1" applyFill="1" applyBorder="1" applyAlignment="1" applyProtection="1">
      <alignment horizontal="left" vertical="top" wrapText="1"/>
      <protection hidden="1"/>
    </xf>
    <xf numFmtId="0" fontId="8" fillId="2" borderId="0" xfId="0" quotePrefix="1" applyFont="1" applyFill="1" applyBorder="1" applyAlignment="1" applyProtection="1">
      <alignment horizontal="left" vertical="top"/>
      <protection hidden="1"/>
    </xf>
    <xf numFmtId="2" fontId="12" fillId="2" borderId="0" xfId="0" applyNumberFormat="1" applyFont="1" applyFill="1" applyBorder="1" applyAlignment="1" applyProtection="1">
      <alignment horizontal="center" vertical="center"/>
      <protection hidden="1"/>
    </xf>
    <xf numFmtId="2" fontId="12" fillId="2" borderId="7" xfId="0" applyNumberFormat="1" applyFont="1" applyFill="1" applyBorder="1" applyAlignment="1" applyProtection="1">
      <alignment horizontal="center" vertical="center"/>
      <protection hidden="1"/>
    </xf>
    <xf numFmtId="0" fontId="12" fillId="2" borderId="5" xfId="0" applyFont="1" applyFill="1" applyBorder="1" applyAlignment="1" applyProtection="1">
      <alignment horizontal="center" vertical="top"/>
      <protection hidden="1"/>
    </xf>
    <xf numFmtId="0" fontId="10" fillId="2" borderId="0" xfId="0" applyFont="1" applyFill="1" applyBorder="1" applyAlignment="1" applyProtection="1">
      <alignment horizontal="left" vertical="center" wrapText="1"/>
      <protection hidden="1"/>
    </xf>
    <xf numFmtId="0" fontId="10" fillId="2" borderId="0" xfId="0" applyFont="1" applyFill="1" applyBorder="1" applyAlignment="1" applyProtection="1">
      <alignment horizontal="left" vertical="top" wrapText="1"/>
      <protection hidden="1"/>
    </xf>
    <xf numFmtId="218" fontId="11" fillId="2" borderId="9" xfId="0" applyNumberFormat="1" applyFont="1" applyFill="1" applyBorder="1" applyAlignment="1" applyProtection="1">
      <alignment horizontal="center" vertical="center"/>
      <protection hidden="1"/>
    </xf>
    <xf numFmtId="0" fontId="15" fillId="2" borderId="0" xfId="0" applyFont="1" applyFill="1" applyBorder="1" applyAlignment="1" applyProtection="1">
      <alignment horizontal="left" vertical="center" wrapText="1"/>
      <protection hidden="1"/>
    </xf>
    <xf numFmtId="218" fontId="11" fillId="2" borderId="11" xfId="0" applyNumberFormat="1" applyFont="1" applyFill="1" applyBorder="1" applyAlignment="1" applyProtection="1">
      <alignment horizontal="center" vertical="center"/>
      <protection hidden="1"/>
    </xf>
    <xf numFmtId="0" fontId="10" fillId="2" borderId="0" xfId="0" applyFont="1" applyFill="1" applyBorder="1" applyAlignment="1" applyProtection="1">
      <alignment horizontal="center" vertical="top" wrapText="1"/>
      <protection hidden="1"/>
    </xf>
    <xf numFmtId="0" fontId="16" fillId="2" borderId="0" xfId="0" applyFont="1" applyFill="1" applyBorder="1" applyAlignment="1" applyProtection="1">
      <alignment horizontal="left" vertical="top" wrapText="1"/>
      <protection hidden="1"/>
    </xf>
    <xf numFmtId="0" fontId="0" fillId="2" borderId="6" xfId="0" applyFill="1" applyBorder="1" applyAlignment="1" applyProtection="1">
      <alignment horizontal="center" vertical="top"/>
      <protection hidden="1"/>
    </xf>
    <xf numFmtId="0" fontId="8" fillId="2" borderId="7" xfId="0" applyFont="1" applyFill="1" applyBorder="1" applyAlignment="1" applyProtection="1">
      <alignment horizontal="left" vertical="top"/>
      <protection hidden="1"/>
    </xf>
    <xf numFmtId="0" fontId="8" fillId="2" borderId="7" xfId="0" applyFont="1" applyFill="1" applyBorder="1" applyAlignment="1" applyProtection="1">
      <alignment horizontal="left" vertical="top" wrapText="1"/>
      <protection hidden="1"/>
    </xf>
    <xf numFmtId="0" fontId="8" fillId="2" borderId="7" xfId="0" quotePrefix="1" applyFont="1" applyFill="1" applyBorder="1" applyAlignment="1" applyProtection="1">
      <alignment horizontal="left" vertical="top"/>
      <protection hidden="1"/>
    </xf>
    <xf numFmtId="2" fontId="8" fillId="2" borderId="7" xfId="0" applyNumberFormat="1" applyFont="1" applyFill="1" applyBorder="1" applyAlignment="1" applyProtection="1">
      <alignment horizontal="center" vertical="center"/>
      <protection hidden="1"/>
    </xf>
    <xf numFmtId="0" fontId="8" fillId="2" borderId="8" xfId="0" applyFont="1" applyFill="1" applyBorder="1" applyAlignment="1" applyProtection="1">
      <alignment horizontal="center" vertical="top"/>
      <protection hidden="1"/>
    </xf>
    <xf numFmtId="0" fontId="8" fillId="0" borderId="0" xfId="0" applyFont="1" applyFill="1" applyBorder="1" applyAlignment="1" applyProtection="1">
      <alignment horizontal="left" vertical="top"/>
      <protection hidden="1"/>
    </xf>
    <xf numFmtId="0" fontId="8" fillId="0" borderId="0" xfId="0" applyFont="1" applyFill="1" applyBorder="1" applyAlignment="1" applyProtection="1">
      <alignment horizontal="left" vertical="top" wrapText="1"/>
      <protection hidden="1"/>
    </xf>
    <xf numFmtId="0" fontId="8" fillId="0" borderId="0" xfId="0" quotePrefix="1" applyFont="1" applyFill="1" applyBorder="1" applyAlignment="1" applyProtection="1">
      <alignment horizontal="left" vertical="top"/>
      <protection hidden="1"/>
    </xf>
    <xf numFmtId="2" fontId="8" fillId="0" borderId="0" xfId="0" applyNumberFormat="1" applyFont="1" applyFill="1" applyBorder="1" applyAlignment="1" applyProtection="1">
      <alignment horizontal="center" vertical="center"/>
      <protection hidden="1"/>
    </xf>
    <xf numFmtId="0" fontId="8" fillId="0" borderId="0" xfId="0" applyFont="1" applyFill="1" applyBorder="1" applyAlignment="1" applyProtection="1">
      <alignment horizontal="center" vertical="top"/>
      <protection hidden="1"/>
    </xf>
    <xf numFmtId="15" fontId="1" fillId="0" borderId="12" xfId="0" applyNumberFormat="1" applyFont="1" applyFill="1" applyBorder="1" applyAlignment="1" applyProtection="1">
      <alignment horizontal="left"/>
      <protection locked="0" hidden="1"/>
    </xf>
    <xf numFmtId="0" fontId="1" fillId="0" borderId="13" xfId="0" applyFont="1" applyFill="1" applyBorder="1" applyAlignment="1" applyProtection="1">
      <alignment horizontal="left"/>
      <protection locked="0" hidden="1"/>
    </xf>
    <xf numFmtId="0" fontId="1" fillId="0" borderId="14" xfId="0" applyFont="1" applyFill="1" applyBorder="1" applyAlignment="1" applyProtection="1">
      <alignment horizontal="left"/>
      <protection locked="0" hidden="1"/>
    </xf>
    <xf numFmtId="0" fontId="12" fillId="2" borderId="15" xfId="0" applyFont="1" applyFill="1" applyBorder="1" applyAlignment="1" applyProtection="1">
      <alignment horizontal="center" vertical="center"/>
      <protection locked="0" hidden="1"/>
    </xf>
    <xf numFmtId="0" fontId="12" fillId="2" borderId="16" xfId="0" applyFont="1" applyFill="1" applyBorder="1" applyAlignment="1" applyProtection="1">
      <alignment horizontal="center" vertical="center"/>
      <protection locked="0" hidden="1"/>
    </xf>
    <xf numFmtId="0" fontId="0" fillId="0" borderId="0" xfId="0" applyBorder="1" applyAlignment="1" applyProtection="1">
      <protection hidden="1"/>
    </xf>
    <xf numFmtId="0" fontId="0" fillId="0" borderId="0" xfId="0" applyFill="1" applyBorder="1" applyAlignment="1" applyProtection="1">
      <protection hidden="1"/>
    </xf>
    <xf numFmtId="0" fontId="19" fillId="0" borderId="0" xfId="0" applyFont="1" applyFill="1" applyBorder="1" applyAlignment="1" applyProtection="1">
      <alignment horizontal="center" vertical="center"/>
      <protection hidden="1"/>
    </xf>
    <xf numFmtId="0" fontId="2" fillId="0" borderId="0" xfId="0" applyFont="1" applyFill="1" applyBorder="1" applyAlignment="1" applyProtection="1">
      <alignment horizontal="center" vertical="center"/>
      <protection hidden="1"/>
    </xf>
    <xf numFmtId="0" fontId="21" fillId="0" borderId="0" xfId="0" applyFont="1" applyBorder="1" applyAlignment="1" applyProtection="1">
      <protection hidden="1"/>
    </xf>
    <xf numFmtId="0" fontId="4" fillId="0" borderId="0" xfId="1" applyAlignment="1" applyProtection="1">
      <protection hidden="1"/>
    </xf>
    <xf numFmtId="0" fontId="22" fillId="2" borderId="2" xfId="0" applyFont="1" applyFill="1" applyBorder="1" applyAlignment="1" applyProtection="1">
      <alignment horizontal="left"/>
      <protection hidden="1"/>
    </xf>
    <xf numFmtId="0" fontId="0" fillId="2" borderId="0" xfId="0" applyFill="1" applyBorder="1" applyAlignment="1" applyProtection="1">
      <alignment horizontal="left"/>
      <protection hidden="1"/>
    </xf>
    <xf numFmtId="0" fontId="12" fillId="2" borderId="4" xfId="0" applyFont="1" applyFill="1" applyBorder="1" applyAlignment="1" applyProtection="1">
      <alignment horizontal="center"/>
      <protection hidden="1"/>
    </xf>
    <xf numFmtId="15" fontId="0" fillId="0" borderId="17" xfId="0" applyNumberFormat="1" applyFill="1" applyBorder="1" applyProtection="1">
      <protection hidden="1"/>
    </xf>
    <xf numFmtId="0" fontId="0" fillId="0" borderId="13" xfId="0" applyFill="1" applyBorder="1" applyProtection="1">
      <protection hidden="1"/>
    </xf>
    <xf numFmtId="0" fontId="0" fillId="0" borderId="14" xfId="0" applyFill="1" applyBorder="1" applyProtection="1">
      <protection hidden="1"/>
    </xf>
    <xf numFmtId="0" fontId="10" fillId="0" borderId="0" xfId="0" applyFont="1" applyFill="1" applyBorder="1" applyProtection="1">
      <protection hidden="1"/>
    </xf>
    <xf numFmtId="0" fontId="8" fillId="2" borderId="4" xfId="0" applyFont="1" applyFill="1" applyBorder="1" applyProtection="1">
      <protection hidden="1"/>
    </xf>
    <xf numFmtId="0" fontId="8" fillId="2" borderId="5" xfId="0" applyFont="1" applyFill="1" applyBorder="1" applyAlignment="1" applyProtection="1">
      <alignment horizontal="center" vertical="center"/>
      <protection hidden="1"/>
    </xf>
    <xf numFmtId="0" fontId="11" fillId="0" borderId="0" xfId="0" applyFont="1" applyFill="1" applyBorder="1" applyAlignment="1" applyProtection="1">
      <alignment horizontal="left" vertical="top"/>
      <protection hidden="1"/>
    </xf>
    <xf numFmtId="0" fontId="11" fillId="0" borderId="0" xfId="0" applyFont="1" applyFill="1" applyBorder="1" applyAlignment="1" applyProtection="1">
      <alignment horizontal="center" vertical="top"/>
      <protection hidden="1"/>
    </xf>
    <xf numFmtId="0" fontId="11" fillId="0" borderId="0" xfId="0" applyFont="1" applyFill="1" applyBorder="1" applyAlignment="1" applyProtection="1">
      <alignment horizontal="left" vertical="top" wrapText="1"/>
      <protection hidden="1"/>
    </xf>
    <xf numFmtId="0" fontId="0" fillId="0" borderId="0" xfId="0" applyProtection="1">
      <protection hidden="1"/>
    </xf>
    <xf numFmtId="0" fontId="2" fillId="0" borderId="0" xfId="0" applyFont="1" applyAlignment="1" applyProtection="1">
      <alignment vertical="center"/>
      <protection hidden="1"/>
    </xf>
    <xf numFmtId="0" fontId="11" fillId="0" borderId="5" xfId="0" applyFont="1" applyFill="1" applyBorder="1" applyAlignment="1" applyProtection="1">
      <alignment horizontal="left" vertical="top"/>
      <protection hidden="1"/>
    </xf>
    <xf numFmtId="0" fontId="21" fillId="0" borderId="0" xfId="0" applyFont="1" applyFill="1" applyBorder="1" applyProtection="1">
      <protection hidden="1"/>
    </xf>
    <xf numFmtId="0" fontId="12" fillId="0" borderId="15" xfId="0" applyFont="1" applyFill="1" applyBorder="1" applyAlignment="1" applyProtection="1">
      <alignment horizontal="center" vertical="center"/>
      <protection hidden="1"/>
    </xf>
    <xf numFmtId="0" fontId="12" fillId="0" borderId="16" xfId="0" applyFont="1" applyFill="1" applyBorder="1" applyAlignment="1" applyProtection="1">
      <alignment horizontal="center" vertical="center"/>
      <protection hidden="1"/>
    </xf>
    <xf numFmtId="0" fontId="12" fillId="2" borderId="0" xfId="0" applyFont="1" applyFill="1" applyBorder="1" applyAlignment="1" applyProtection="1">
      <alignment horizontal="left" vertical="center" wrapText="1"/>
      <protection hidden="1"/>
    </xf>
    <xf numFmtId="0" fontId="12" fillId="2" borderId="16" xfId="0" applyFont="1" applyFill="1" applyBorder="1" applyAlignment="1" applyProtection="1">
      <alignment horizontal="center" vertical="center"/>
      <protection hidden="1"/>
    </xf>
    <xf numFmtId="0" fontId="26" fillId="2" borderId="0" xfId="0" applyFont="1" applyFill="1" applyBorder="1" applyAlignment="1" applyProtection="1">
      <alignment horizontal="left" vertical="top" wrapText="1"/>
      <protection hidden="1"/>
    </xf>
    <xf numFmtId="0" fontId="12" fillId="2" borderId="7" xfId="0" applyFont="1" applyFill="1" applyBorder="1" applyAlignment="1" applyProtection="1">
      <alignment horizontal="left" vertical="top" wrapText="1"/>
      <protection hidden="1"/>
    </xf>
    <xf numFmtId="0" fontId="12" fillId="0" borderId="0" xfId="0" applyFont="1" applyFill="1" applyBorder="1" applyAlignment="1" applyProtection="1">
      <alignment horizontal="left" vertical="top" wrapText="1"/>
      <protection hidden="1"/>
    </xf>
    <xf numFmtId="9" fontId="8" fillId="2" borderId="7" xfId="0" applyNumberFormat="1" applyFont="1" applyFill="1" applyBorder="1" applyAlignment="1" applyProtection="1">
      <alignment horizontal="center" vertical="center"/>
      <protection hidden="1"/>
    </xf>
    <xf numFmtId="9" fontId="8" fillId="0" borderId="0" xfId="0" applyNumberFormat="1" applyFont="1" applyFill="1" applyBorder="1" applyAlignment="1" applyProtection="1">
      <alignment horizontal="center" vertical="center"/>
      <protection hidden="1"/>
    </xf>
    <xf numFmtId="0" fontId="0" fillId="2" borderId="1" xfId="0" applyFill="1" applyBorder="1" applyAlignment="1" applyProtection="1">
      <alignment horizontal="center" vertical="top"/>
      <protection hidden="1"/>
    </xf>
    <xf numFmtId="0" fontId="10" fillId="2" borderId="2" xfId="0" applyFont="1" applyFill="1" applyBorder="1" applyAlignment="1" applyProtection="1">
      <alignment horizontal="left" vertical="top"/>
      <protection hidden="1"/>
    </xf>
    <xf numFmtId="0" fontId="12" fillId="2" borderId="2" xfId="0" applyFont="1" applyFill="1" applyBorder="1" applyAlignment="1" applyProtection="1">
      <alignment horizontal="left" vertical="top" wrapText="1"/>
      <protection hidden="1"/>
    </xf>
    <xf numFmtId="9" fontId="8" fillId="2" borderId="2" xfId="0" applyNumberFormat="1" applyFont="1" applyFill="1" applyBorder="1" applyAlignment="1" applyProtection="1">
      <alignment horizontal="center" vertical="center"/>
      <protection hidden="1"/>
    </xf>
    <xf numFmtId="0" fontId="8" fillId="2" borderId="3" xfId="0" applyFont="1" applyFill="1" applyBorder="1" applyAlignment="1" applyProtection="1">
      <alignment horizontal="center" vertical="top"/>
      <protection hidden="1"/>
    </xf>
    <xf numFmtId="0" fontId="12" fillId="2" borderId="0" xfId="0" applyFont="1" applyFill="1" applyBorder="1" applyAlignment="1" applyProtection="1">
      <alignment horizontal="center" vertical="top" wrapText="1"/>
      <protection hidden="1"/>
    </xf>
    <xf numFmtId="1" fontId="8" fillId="2" borderId="0" xfId="0" applyNumberFormat="1" applyFont="1" applyFill="1" applyBorder="1" applyAlignment="1" applyProtection="1">
      <alignment horizontal="center" vertical="center"/>
      <protection hidden="1"/>
    </xf>
    <xf numFmtId="0" fontId="11" fillId="0" borderId="18" xfId="0" applyFont="1" applyFill="1" applyBorder="1" applyAlignment="1" applyProtection="1">
      <alignment horizontal="left" vertical="top" wrapText="1"/>
      <protection hidden="1"/>
    </xf>
    <xf numFmtId="0" fontId="12" fillId="0" borderId="15" xfId="0" applyFont="1" applyFill="1" applyBorder="1" applyAlignment="1" applyProtection="1">
      <alignment horizontal="left" vertical="top" wrapText="1"/>
      <protection locked="0" hidden="1"/>
    </xf>
    <xf numFmtId="0" fontId="12" fillId="0" borderId="16" xfId="0" applyFont="1" applyFill="1" applyBorder="1" applyAlignment="1" applyProtection="1">
      <alignment horizontal="center" vertical="top" wrapText="1"/>
      <protection locked="0" hidden="1"/>
    </xf>
    <xf numFmtId="219" fontId="9" fillId="0" borderId="19" xfId="0" applyNumberFormat="1" applyFont="1" applyBorder="1" applyAlignment="1" applyProtection="1">
      <alignment horizontal="center"/>
      <protection locked="0" hidden="1"/>
    </xf>
    <xf numFmtId="219" fontId="9" fillId="0" borderId="20" xfId="0" applyNumberFormat="1" applyFont="1" applyBorder="1" applyAlignment="1" applyProtection="1">
      <alignment horizontal="center"/>
      <protection locked="0" hidden="1"/>
    </xf>
    <xf numFmtId="219" fontId="11" fillId="0" borderId="20" xfId="0" applyNumberFormat="1" applyFont="1" applyBorder="1" applyAlignment="1" applyProtection="1">
      <alignment horizontal="center"/>
      <protection locked="0" hidden="1"/>
    </xf>
    <xf numFmtId="219" fontId="11" fillId="2" borderId="21" xfId="0" applyNumberFormat="1" applyFont="1" applyFill="1" applyBorder="1" applyAlignment="1" applyProtection="1">
      <alignment horizontal="center" vertical="center"/>
      <protection hidden="1"/>
    </xf>
    <xf numFmtId="219" fontId="11" fillId="2" borderId="22" xfId="0" applyNumberFormat="1" applyFont="1" applyFill="1" applyBorder="1" applyAlignment="1" applyProtection="1">
      <alignment horizontal="center" vertical="center"/>
      <protection hidden="1"/>
    </xf>
    <xf numFmtId="219" fontId="8" fillId="2" borderId="0" xfId="0" applyNumberFormat="1" applyFont="1" applyFill="1" applyBorder="1" applyAlignment="1" applyProtection="1">
      <alignment horizontal="center" vertical="center"/>
      <protection hidden="1"/>
    </xf>
    <xf numFmtId="219" fontId="12" fillId="2" borderId="0" xfId="0" applyNumberFormat="1" applyFont="1" applyFill="1" applyBorder="1" applyAlignment="1" applyProtection="1">
      <alignment horizontal="center" vertical="center"/>
      <protection hidden="1"/>
    </xf>
    <xf numFmtId="219" fontId="12" fillId="2" borderId="7" xfId="0" applyNumberFormat="1" applyFont="1" applyFill="1" applyBorder="1" applyAlignment="1" applyProtection="1">
      <alignment horizontal="center" vertical="center"/>
      <protection hidden="1"/>
    </xf>
    <xf numFmtId="219" fontId="11" fillId="0" borderId="19" xfId="0" applyNumberFormat="1" applyFont="1" applyFill="1" applyBorder="1" applyAlignment="1" applyProtection="1">
      <alignment horizontal="center" vertical="center"/>
      <protection locked="0" hidden="1"/>
    </xf>
    <xf numFmtId="219" fontId="11" fillId="2" borderId="0" xfId="0" applyNumberFormat="1" applyFont="1" applyFill="1" applyBorder="1" applyAlignment="1" applyProtection="1">
      <alignment horizontal="center" vertical="center"/>
      <protection hidden="1"/>
    </xf>
    <xf numFmtId="219" fontId="11" fillId="2" borderId="9" xfId="0" applyNumberFormat="1" applyFont="1" applyFill="1" applyBorder="1" applyAlignment="1" applyProtection="1">
      <alignment horizontal="center" vertical="center"/>
      <protection hidden="1"/>
    </xf>
    <xf numFmtId="219" fontId="10" fillId="2" borderId="0" xfId="0" applyNumberFormat="1" applyFont="1" applyFill="1" applyBorder="1" applyAlignment="1" applyProtection="1">
      <alignment horizontal="center" vertical="center"/>
      <protection hidden="1"/>
    </xf>
    <xf numFmtId="219" fontId="11" fillId="2" borderId="20" xfId="0" applyNumberFormat="1" applyFont="1" applyFill="1" applyBorder="1" applyAlignment="1" applyProtection="1">
      <alignment horizontal="center" vertical="center"/>
      <protection hidden="1"/>
    </xf>
    <xf numFmtId="1" fontId="11" fillId="2" borderId="9" xfId="0" applyNumberFormat="1" applyFont="1" applyFill="1" applyBorder="1" applyAlignment="1" applyProtection="1">
      <alignment horizontal="center" vertical="center"/>
      <protection hidden="1"/>
    </xf>
    <xf numFmtId="1" fontId="11" fillId="0" borderId="15" xfId="0" applyNumberFormat="1" applyFont="1" applyBorder="1" applyAlignment="1" applyProtection="1">
      <alignment horizontal="center"/>
      <protection locked="0" hidden="1"/>
    </xf>
    <xf numFmtId="1" fontId="11" fillId="3" borderId="9" xfId="0" applyNumberFormat="1" applyFont="1" applyFill="1" applyBorder="1" applyAlignment="1" applyProtection="1">
      <alignment horizontal="center"/>
      <protection locked="0" hidden="1"/>
    </xf>
    <xf numFmtId="218" fontId="11" fillId="0" borderId="9" xfId="0" applyNumberFormat="1" applyFont="1" applyFill="1" applyBorder="1" applyAlignment="1" applyProtection="1">
      <alignment horizontal="center" vertical="center"/>
      <protection locked="0" hidden="1"/>
    </xf>
    <xf numFmtId="0" fontId="27" fillId="0" borderId="0" xfId="0" applyFont="1" applyBorder="1" applyAlignment="1" applyProtection="1">
      <alignment horizontal="left"/>
      <protection hidden="1"/>
    </xf>
    <xf numFmtId="0" fontId="27" fillId="0" borderId="0" xfId="0" applyFont="1" applyBorder="1" applyProtection="1">
      <protection hidden="1"/>
    </xf>
    <xf numFmtId="0" fontId="0" fillId="0" borderId="3" xfId="0" applyBorder="1" applyAlignment="1" applyProtection="1">
      <alignment horizontal="center"/>
      <protection hidden="1"/>
    </xf>
    <xf numFmtId="0" fontId="0" fillId="0" borderId="5" xfId="0" applyBorder="1" applyAlignment="1" applyProtection="1">
      <alignment horizontal="center"/>
      <protection hidden="1"/>
    </xf>
    <xf numFmtId="0" fontId="0" fillId="0" borderId="8" xfId="0" applyBorder="1" applyAlignment="1" applyProtection="1">
      <alignment horizontal="center"/>
      <protection hidden="1"/>
    </xf>
    <xf numFmtId="2" fontId="9" fillId="0" borderId="19" xfId="0" applyNumberFormat="1" applyFont="1" applyBorder="1" applyAlignment="1" applyProtection="1">
      <alignment horizontal="center"/>
      <protection locked="0" hidden="1"/>
    </xf>
    <xf numFmtId="2" fontId="9" fillId="0" borderId="20" xfId="0" applyNumberFormat="1" applyFont="1" applyBorder="1" applyAlignment="1" applyProtection="1">
      <alignment horizontal="center"/>
      <protection locked="0" hidden="1"/>
    </xf>
    <xf numFmtId="2" fontId="11" fillId="0" borderId="20" xfId="0" applyNumberFormat="1" applyFont="1" applyBorder="1" applyAlignment="1" applyProtection="1">
      <alignment horizontal="center"/>
      <protection locked="0" hidden="1"/>
    </xf>
    <xf numFmtId="0" fontId="11" fillId="2" borderId="9" xfId="0" applyFont="1" applyFill="1" applyBorder="1" applyAlignment="1" applyProtection="1">
      <alignment horizontal="center" vertical="center"/>
      <protection hidden="1"/>
    </xf>
    <xf numFmtId="2" fontId="8" fillId="3" borderId="9" xfId="0" applyNumberFormat="1" applyFont="1" applyFill="1" applyBorder="1" applyAlignment="1" applyProtection="1">
      <alignment horizontal="center" vertical="center"/>
      <protection hidden="1"/>
    </xf>
    <xf numFmtId="2" fontId="9" fillId="0" borderId="19" xfId="0" applyNumberFormat="1" applyFont="1" applyBorder="1" applyAlignment="1" applyProtection="1">
      <alignment horizontal="center"/>
      <protection hidden="1"/>
    </xf>
    <xf numFmtId="2" fontId="11" fillId="0" borderId="23" xfId="0" applyNumberFormat="1" applyFont="1" applyFill="1" applyBorder="1" applyAlignment="1" applyProtection="1">
      <alignment horizontal="center" vertical="center"/>
      <protection hidden="1"/>
    </xf>
    <xf numFmtId="2" fontId="9" fillId="0" borderId="20" xfId="0" applyNumberFormat="1" applyFont="1" applyBorder="1" applyAlignment="1" applyProtection="1">
      <alignment horizontal="center"/>
      <protection hidden="1"/>
    </xf>
    <xf numFmtId="2" fontId="11" fillId="0" borderId="17" xfId="0" applyNumberFormat="1" applyFont="1" applyFill="1" applyBorder="1" applyAlignment="1" applyProtection="1">
      <alignment horizontal="center" vertical="center"/>
      <protection hidden="1"/>
    </xf>
    <xf numFmtId="2" fontId="11" fillId="0" borderId="20" xfId="0" applyNumberFormat="1" applyFont="1" applyBorder="1" applyAlignment="1" applyProtection="1">
      <alignment horizontal="center"/>
      <protection hidden="1"/>
    </xf>
    <xf numFmtId="2" fontId="11" fillId="2" borderId="21" xfId="0" applyNumberFormat="1" applyFont="1" applyFill="1" applyBorder="1" applyAlignment="1" applyProtection="1">
      <alignment horizontal="center" vertical="center"/>
      <protection hidden="1"/>
    </xf>
    <xf numFmtId="0" fontId="9" fillId="0" borderId="19" xfId="0" applyFont="1" applyBorder="1" applyAlignment="1" applyProtection="1">
      <alignment horizontal="center"/>
      <protection hidden="1"/>
    </xf>
    <xf numFmtId="2" fontId="11" fillId="0" borderId="19" xfId="0" applyNumberFormat="1" applyFont="1" applyFill="1" applyBorder="1" applyAlignment="1" applyProtection="1">
      <alignment horizontal="center" vertical="center"/>
      <protection hidden="1"/>
    </xf>
    <xf numFmtId="2" fontId="8" fillId="0" borderId="19" xfId="0" applyNumberFormat="1" applyFont="1" applyFill="1" applyBorder="1" applyAlignment="1" applyProtection="1">
      <alignment horizontal="center" vertical="center"/>
      <protection hidden="1"/>
    </xf>
    <xf numFmtId="0" fontId="9" fillId="0" borderId="20" xfId="0" applyFont="1" applyBorder="1" applyAlignment="1" applyProtection="1">
      <alignment horizontal="center"/>
      <protection hidden="1"/>
    </xf>
    <xf numFmtId="2" fontId="11" fillId="0" borderId="20" xfId="0" applyNumberFormat="1" applyFont="1" applyFill="1" applyBorder="1" applyAlignment="1" applyProtection="1">
      <alignment horizontal="center" vertical="center"/>
      <protection hidden="1"/>
    </xf>
    <xf numFmtId="2" fontId="8" fillId="0" borderId="20" xfId="0" applyNumberFormat="1" applyFont="1" applyFill="1" applyBorder="1" applyAlignment="1" applyProtection="1">
      <alignment horizontal="center" vertical="center"/>
      <protection hidden="1"/>
    </xf>
    <xf numFmtId="2" fontId="11" fillId="0" borderId="24" xfId="0" applyNumberFormat="1" applyFont="1" applyFill="1" applyBorder="1" applyAlignment="1" applyProtection="1">
      <alignment horizontal="center" vertical="center"/>
      <protection hidden="1"/>
    </xf>
    <xf numFmtId="2" fontId="8" fillId="0" borderId="24" xfId="0" applyNumberFormat="1" applyFont="1" applyFill="1" applyBorder="1" applyAlignment="1" applyProtection="1">
      <alignment horizontal="center" vertical="center"/>
      <protection hidden="1"/>
    </xf>
    <xf numFmtId="2" fontId="8" fillId="2" borderId="20" xfId="0" applyNumberFormat="1" applyFont="1" applyFill="1" applyBorder="1" applyAlignment="1" applyProtection="1">
      <alignment horizontal="center" vertical="center"/>
      <protection hidden="1"/>
    </xf>
    <xf numFmtId="218" fontId="8" fillId="2" borderId="25" xfId="0" applyNumberFormat="1" applyFont="1" applyFill="1" applyBorder="1" applyAlignment="1" applyProtection="1">
      <alignment horizontal="center" vertical="center"/>
      <protection hidden="1"/>
    </xf>
    <xf numFmtId="10" fontId="8" fillId="0" borderId="11" xfId="0" applyNumberFormat="1" applyFont="1" applyFill="1" applyBorder="1" applyAlignment="1" applyProtection="1">
      <alignment horizontal="center" vertical="center"/>
      <protection hidden="1"/>
    </xf>
    <xf numFmtId="10" fontId="8" fillId="0" borderId="26" xfId="0" applyNumberFormat="1" applyFont="1" applyFill="1" applyBorder="1" applyAlignment="1" applyProtection="1">
      <alignment horizontal="center" vertical="center"/>
      <protection hidden="1"/>
    </xf>
    <xf numFmtId="10" fontId="8" fillId="0" borderId="27" xfId="0" applyNumberFormat="1" applyFont="1" applyFill="1" applyBorder="1" applyAlignment="1" applyProtection="1">
      <alignment horizontal="center" vertical="center"/>
      <protection hidden="1"/>
    </xf>
    <xf numFmtId="10" fontId="8" fillId="2" borderId="11" xfId="0" applyNumberFormat="1" applyFont="1" applyFill="1" applyBorder="1" applyAlignment="1" applyProtection="1">
      <alignment horizontal="center" vertical="center"/>
      <protection hidden="1"/>
    </xf>
    <xf numFmtId="2" fontId="8" fillId="2" borderId="9" xfId="0" applyNumberFormat="1" applyFont="1" applyFill="1" applyBorder="1" applyAlignment="1" applyProtection="1">
      <alignment horizontal="center" vertical="center"/>
      <protection hidden="1"/>
    </xf>
    <xf numFmtId="2" fontId="8" fillId="2" borderId="0" xfId="0" applyNumberFormat="1" applyFont="1" applyFill="1" applyBorder="1" applyAlignment="1" applyProtection="1">
      <alignment horizontal="center" vertical="center"/>
      <protection hidden="1"/>
    </xf>
    <xf numFmtId="1" fontId="8" fillId="2" borderId="21" xfId="0" applyNumberFormat="1" applyFont="1" applyFill="1" applyBorder="1" applyAlignment="1" applyProtection="1">
      <alignment horizontal="center" vertical="center"/>
      <protection hidden="1"/>
    </xf>
    <xf numFmtId="15" fontId="1" fillId="0" borderId="13" xfId="0" applyNumberFormat="1" applyFont="1" applyFill="1" applyBorder="1" applyAlignment="1" applyProtection="1">
      <alignment horizontal="left"/>
      <protection locked="0" hidden="1"/>
    </xf>
    <xf numFmtId="0" fontId="9" fillId="0" borderId="28" xfId="0" applyFont="1" applyFill="1" applyBorder="1" applyAlignment="1" applyProtection="1">
      <alignment horizontal="left"/>
      <protection locked="0" hidden="1"/>
    </xf>
    <xf numFmtId="0" fontId="9" fillId="0" borderId="29" xfId="0" applyFont="1" applyFill="1" applyBorder="1" applyAlignment="1" applyProtection="1">
      <alignment horizontal="left"/>
      <protection locked="0" hidden="1"/>
    </xf>
    <xf numFmtId="0" fontId="28" fillId="2" borderId="0" xfId="0" applyFont="1" applyFill="1" applyBorder="1" applyAlignment="1" applyProtection="1">
      <alignment horizontal="left" vertical="center" wrapText="1"/>
      <protection hidden="1"/>
    </xf>
    <xf numFmtId="0" fontId="29" fillId="2" borderId="0" xfId="0" applyFont="1" applyFill="1" applyBorder="1" applyAlignment="1" applyProtection="1">
      <protection hidden="1"/>
    </xf>
    <xf numFmtId="0" fontId="9" fillId="0" borderId="30" xfId="0" applyFont="1" applyFill="1" applyBorder="1" applyAlignment="1" applyProtection="1">
      <alignment horizontal="left"/>
      <protection locked="0" hidden="1"/>
    </xf>
    <xf numFmtId="0" fontId="9" fillId="0" borderId="31" xfId="0" applyFont="1" applyBorder="1" applyAlignment="1" applyProtection="1">
      <alignment horizontal="left"/>
      <protection locked="0" hidden="1"/>
    </xf>
    <xf numFmtId="0" fontId="9" fillId="0" borderId="32" xfId="0" applyFont="1" applyFill="1" applyBorder="1" applyAlignment="1" applyProtection="1">
      <alignment horizontal="left"/>
      <protection locked="0" hidden="1"/>
    </xf>
    <xf numFmtId="0" fontId="9" fillId="0" borderId="33" xfId="0" applyFont="1" applyBorder="1" applyAlignment="1" applyProtection="1">
      <alignment horizontal="left"/>
      <protection locked="0" hidden="1"/>
    </xf>
    <xf numFmtId="0" fontId="9" fillId="0" borderId="33" xfId="0" applyFont="1" applyFill="1" applyBorder="1" applyAlignment="1" applyProtection="1">
      <alignment horizontal="left"/>
      <protection locked="0" hidden="1"/>
    </xf>
    <xf numFmtId="15" fontId="9" fillId="0" borderId="32" xfId="0" applyNumberFormat="1" applyFont="1" applyFill="1" applyBorder="1" applyAlignment="1" applyProtection="1">
      <alignment horizontal="left"/>
      <protection locked="0" hidden="1"/>
    </xf>
    <xf numFmtId="0" fontId="10" fillId="0" borderId="0" xfId="0" applyFont="1" applyFill="1" applyBorder="1" applyAlignment="1" applyProtection="1">
      <alignment horizontal="left" vertical="top" wrapText="1"/>
      <protection hidden="1"/>
    </xf>
    <xf numFmtId="0" fontId="11" fillId="0" borderId="0" xfId="0" applyFont="1" applyFill="1" applyBorder="1" applyAlignment="1" applyProtection="1">
      <alignment horizontal="left" vertical="top"/>
      <protection hidden="1"/>
    </xf>
    <xf numFmtId="0" fontId="5" fillId="4" borderId="34" xfId="0" applyFont="1" applyFill="1" applyBorder="1" applyAlignment="1" applyProtection="1">
      <alignment horizontal="center" vertical="center"/>
      <protection hidden="1"/>
    </xf>
    <xf numFmtId="0" fontId="5" fillId="4" borderId="35" xfId="0" applyFont="1" applyFill="1" applyBorder="1" applyAlignment="1" applyProtection="1">
      <alignment horizontal="center" vertical="center"/>
      <protection hidden="1"/>
    </xf>
    <xf numFmtId="0" fontId="5" fillId="4" borderId="36" xfId="0" applyFont="1" applyFill="1" applyBorder="1" applyAlignment="1" applyProtection="1">
      <alignment horizontal="center" vertical="center"/>
      <protection hidden="1"/>
    </xf>
    <xf numFmtId="0" fontId="11" fillId="0" borderId="0" xfId="0" applyFont="1" applyFill="1" applyBorder="1" applyAlignment="1" applyProtection="1">
      <alignment horizontal="left" vertical="top" wrapText="1"/>
      <protection hidden="1"/>
    </xf>
    <xf numFmtId="0" fontId="19" fillId="4" borderId="34" xfId="0" applyFont="1" applyFill="1" applyBorder="1" applyAlignment="1" applyProtection="1">
      <alignment horizontal="center" vertical="center"/>
      <protection hidden="1"/>
    </xf>
    <xf numFmtId="0" fontId="19" fillId="4" borderId="35" xfId="0" applyFont="1" applyFill="1" applyBorder="1" applyAlignment="1" applyProtection="1">
      <alignment horizontal="center" vertical="center"/>
      <protection hidden="1"/>
    </xf>
    <xf numFmtId="0" fontId="19" fillId="4" borderId="36" xfId="0" applyFont="1" applyFill="1" applyBorder="1" applyAlignment="1" applyProtection="1">
      <alignment horizontal="center" vertical="center"/>
      <protection hidden="1"/>
    </xf>
    <xf numFmtId="0" fontId="10" fillId="0" borderId="0" xfId="0" applyFont="1" applyFill="1" applyBorder="1" applyAlignment="1" applyProtection="1">
      <alignment horizontal="left" vertical="center" wrapText="1"/>
      <protection hidden="1"/>
    </xf>
    <xf numFmtId="0" fontId="8" fillId="0" borderId="0" xfId="0" applyFont="1" applyAlignment="1" applyProtection="1">
      <alignment vertical="center" wrapText="1"/>
      <protection hidden="1"/>
    </xf>
    <xf numFmtId="0" fontId="10" fillId="0" borderId="0" xfId="0" applyFont="1" applyBorder="1" applyAlignment="1" applyProtection="1">
      <alignment horizontal="left" vertical="top" wrapText="1"/>
      <protection hidden="1"/>
    </xf>
    <xf numFmtId="0" fontId="11" fillId="0" borderId="0" xfId="0" applyFont="1" applyBorder="1" applyAlignment="1" applyProtection="1">
      <alignment horizontal="left" vertical="top" wrapText="1"/>
      <protection hidden="1"/>
    </xf>
    <xf numFmtId="0" fontId="5" fillId="4" borderId="34" xfId="0" applyFont="1" applyFill="1" applyBorder="1" applyAlignment="1" applyProtection="1">
      <alignment horizontal="center" vertical="center" wrapText="1"/>
      <protection hidden="1"/>
    </xf>
    <xf numFmtId="0" fontId="22" fillId="4" borderId="35" xfId="0" applyFont="1" applyFill="1" applyBorder="1" applyAlignment="1" applyProtection="1">
      <alignment horizontal="center" vertical="center" wrapText="1"/>
      <protection hidden="1"/>
    </xf>
    <xf numFmtId="0" fontId="22" fillId="4" borderId="36" xfId="0" applyFont="1" applyFill="1" applyBorder="1" applyAlignment="1" applyProtection="1">
      <alignment horizontal="center" vertical="center" wrapText="1"/>
      <protection hidden="1"/>
    </xf>
    <xf numFmtId="0" fontId="11" fillId="0" borderId="0" xfId="0" applyFont="1" applyFill="1" applyBorder="1" applyAlignment="1" applyProtection="1">
      <alignment vertical="top" wrapText="1"/>
      <protection hidden="1"/>
    </xf>
  </cellXfs>
  <cellStyles count="2">
    <cellStyle name="Hyperlink" xfId="1" builtinId="8"/>
    <cellStyle name="Normal" xfId="0" builtinId="0"/>
  </cellStyles>
  <dxfs count="1">
    <dxf>
      <font>
        <condense val="0"/>
        <extend val="0"/>
        <color auto="1"/>
      </font>
      <fill>
        <patternFill>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2.xml"/><Relationship Id="rId9" Type="http://schemas.openxmlformats.org/officeDocument/2006/relationships/customXml" Target="../customXml/item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75" b="1" i="0" u="none" strike="noStrike" baseline="0">
                <a:solidFill>
                  <a:srgbClr val="000000"/>
                </a:solidFill>
                <a:latin typeface="Arial"/>
                <a:ea typeface="Arial"/>
                <a:cs typeface="Arial"/>
              </a:defRPr>
            </a:pPr>
            <a:r>
              <a:rPr lang="en-US"/>
              <a:t>Weekly Parts Available</a:t>
            </a:r>
          </a:p>
        </c:rich>
      </c:tx>
      <c:overlay val="0"/>
      <c:spPr>
        <a:noFill/>
        <a:ln w="25400">
          <a:noFill/>
        </a:ln>
      </c:spPr>
    </c:title>
    <c:autoTitleDeleted val="0"/>
    <c:plotArea>
      <c:layout/>
      <c:barChart>
        <c:barDir val="col"/>
        <c:grouping val="stacked"/>
        <c:varyColors val="0"/>
        <c:ser>
          <c:idx val="0"/>
          <c:order val="0"/>
          <c:tx>
            <c:v>Actual weekly parts available</c:v>
          </c:tx>
          <c:spPr>
            <a:solidFill>
              <a:srgbClr val="9999FF"/>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275"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'Initial Capacity Assessm. Sheet'!$F$13:$L$13</c:f>
              <c:numCache>
                <c:formatCode>General</c:formatCode>
                <c:ptCount val="7"/>
              </c:numCache>
            </c:numRef>
          </c:cat>
          <c:val>
            <c:numRef>
              <c:f>'Initial Capacity Assessm. Sheet'!#REF!</c:f>
              <c:numCache>
                <c:formatCode>General</c:formatCode>
                <c:ptCount val="1"/>
                <c:pt idx="0">
                  <c:v>1</c:v>
                </c:pt>
              </c:numCache>
            </c:numRef>
          </c:val>
          <c:extLst>
            <c:ext xmlns:c16="http://schemas.microsoft.com/office/drawing/2014/chart" uri="{C3380CC4-5D6E-409C-BE32-E72D297353CC}">
              <c16:uniqueId val="{00000000-585C-40E9-B53E-58F698C8A0F1}"/>
            </c:ext>
          </c:extLst>
        </c:ser>
        <c:ser>
          <c:idx val="2"/>
          <c:order val="2"/>
          <c:tx>
            <c:v>Percent above/below weekly demand</c:v>
          </c:tx>
          <c:spPr>
            <a:solidFill>
              <a:srgbClr val="FFFFCC"/>
            </a:solidFill>
            <a:ln w="12700">
              <a:solidFill>
                <a:srgbClr val="000000"/>
              </a:solidFill>
              <a:prstDash val="solid"/>
            </a:ln>
          </c:spPr>
          <c:invertIfNegative val="0"/>
          <c:dLbls>
            <c:dLbl>
              <c:idx val="0"/>
              <c:spPr>
                <a:noFill/>
                <a:ln w="12700">
                  <a:solidFill>
                    <a:srgbClr val="000000"/>
                  </a:solidFill>
                  <a:prstDash val="solid"/>
                </a:ln>
              </c:spPr>
              <c:txPr>
                <a:bodyPr/>
                <a:lstStyle/>
                <a:p>
                  <a:pPr>
                    <a:defRPr sz="275" b="1" i="0" u="none" strike="noStrike" baseline="0">
                      <a:solidFill>
                        <a:srgbClr val="FF0000"/>
                      </a:solidFill>
                      <a:latin typeface="Arial"/>
                      <a:ea typeface="Arial"/>
                      <a:cs typeface="Arial"/>
                    </a:defRPr>
                  </a:pPr>
                  <a:endParaRPr lang="en-US"/>
                </a:p>
              </c:txPr>
              <c:showLegendKey val="0"/>
              <c:showVal val="1"/>
              <c:showCatName val="0"/>
              <c:showSerName val="0"/>
              <c:showPercent val="0"/>
              <c:showBubbleSize val="0"/>
              <c:extLst>
                <c:ext xmlns:c16="http://schemas.microsoft.com/office/drawing/2014/chart" uri="{C3380CC4-5D6E-409C-BE32-E72D297353CC}">
                  <c16:uniqueId val="{00000003-585C-40E9-B53E-58F698C8A0F1}"/>
                </c:ext>
              </c:extLst>
            </c:dLbl>
            <c:dLbl>
              <c:idx val="1"/>
              <c:spPr>
                <a:noFill/>
                <a:ln w="12700">
                  <a:solidFill>
                    <a:srgbClr val="000000"/>
                  </a:solidFill>
                  <a:prstDash val="solid"/>
                </a:ln>
              </c:spPr>
              <c:txPr>
                <a:bodyPr/>
                <a:lstStyle/>
                <a:p>
                  <a:pPr>
                    <a:defRPr sz="350" b="1" i="0" u="none" strike="noStrike" baseline="0">
                      <a:solidFill>
                        <a:srgbClr val="FF0000"/>
                      </a:solidFill>
                      <a:latin typeface="Arial"/>
                      <a:ea typeface="Arial"/>
                      <a:cs typeface="Arial"/>
                    </a:defRPr>
                  </a:pPr>
                  <a:endParaRPr lang="en-US"/>
                </a:p>
              </c:txPr>
              <c:showLegendKey val="0"/>
              <c:showVal val="1"/>
              <c:showCatName val="0"/>
              <c:showSerName val="0"/>
              <c:showPercent val="0"/>
              <c:showBubbleSize val="0"/>
              <c:extLst>
                <c:ext xmlns:c16="http://schemas.microsoft.com/office/drawing/2014/chart" uri="{C3380CC4-5D6E-409C-BE32-E72D297353CC}">
                  <c16:uniqueId val="{00000001-585C-40E9-B53E-58F698C8A0F1}"/>
                </c:ext>
              </c:extLst>
            </c:dLbl>
            <c:dLbl>
              <c:idx val="4"/>
              <c:spPr>
                <a:noFill/>
                <a:ln w="12700">
                  <a:solidFill>
                    <a:srgbClr val="000000"/>
                  </a:solidFill>
                  <a:prstDash val="solid"/>
                </a:ln>
              </c:spPr>
              <c:txPr>
                <a:bodyPr/>
                <a:lstStyle/>
                <a:p>
                  <a:pPr>
                    <a:defRPr sz="275" b="1" i="0" u="none" strike="noStrike" baseline="0">
                      <a:solidFill>
                        <a:srgbClr val="FF0000"/>
                      </a:solidFill>
                      <a:latin typeface="Arial"/>
                      <a:ea typeface="Arial"/>
                      <a:cs typeface="Arial"/>
                    </a:defRPr>
                  </a:pPr>
                  <a:endParaRPr lang="en-US"/>
                </a:p>
              </c:txPr>
              <c:showLegendKey val="0"/>
              <c:showVal val="1"/>
              <c:showCatName val="0"/>
              <c:showSerName val="0"/>
              <c:showPercent val="0"/>
              <c:showBubbleSize val="0"/>
              <c:extLst>
                <c:ext xmlns:c16="http://schemas.microsoft.com/office/drawing/2014/chart" uri="{C3380CC4-5D6E-409C-BE32-E72D297353CC}">
                  <c16:uniqueId val="{00000002-585C-40E9-B53E-58F698C8A0F1}"/>
                </c:ext>
              </c:extLst>
            </c:dLbl>
            <c:spPr>
              <a:noFill/>
              <a:ln w="12700">
                <a:solidFill>
                  <a:srgbClr val="000000"/>
                </a:solidFill>
                <a:prstDash val="solid"/>
              </a:ln>
            </c:spPr>
            <c:txPr>
              <a:bodyPr wrap="square" lIns="38100" tIns="19050" rIns="38100" bIns="19050" anchor="ctr">
                <a:spAutoFit/>
              </a:bodyPr>
              <a:lstStyle/>
              <a:p>
                <a:pPr>
                  <a:defRPr sz="275" b="1" i="0" u="none" strike="noStrike" baseline="0">
                    <a:solidFill>
                      <a:srgbClr val="FF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'Initial Capacity Assessm. Sheet'!$F$13:$L$13</c:f>
              <c:numCache>
                <c:formatCode>General</c:formatCode>
                <c:ptCount val="7"/>
              </c:numCache>
            </c:numRef>
          </c:cat>
          <c:val>
            <c:numRef>
              <c:f>'Initial Capacity Assessm. Sheet'!#REF!</c:f>
              <c:numCache>
                <c:formatCode>General</c:formatCode>
                <c:ptCount val="1"/>
                <c:pt idx="0">
                  <c:v>1</c:v>
                </c:pt>
              </c:numCache>
            </c:numRef>
          </c:val>
          <c:extLst>
            <c:ext xmlns:c16="http://schemas.microsoft.com/office/drawing/2014/chart" uri="{C3380CC4-5D6E-409C-BE32-E72D297353CC}">
              <c16:uniqueId val="{00000004-585C-40E9-B53E-58F698C8A0F1}"/>
            </c:ext>
          </c:extLst>
        </c:ser>
        <c:dLbls>
          <c:showLegendKey val="0"/>
          <c:showVal val="1"/>
          <c:showCatName val="0"/>
          <c:showSerName val="0"/>
          <c:showPercent val="0"/>
          <c:showBubbleSize val="0"/>
        </c:dLbls>
        <c:gapWidth val="150"/>
        <c:overlap val="100"/>
        <c:axId val="463388464"/>
        <c:axId val="1"/>
      </c:barChart>
      <c:lineChart>
        <c:grouping val="standard"/>
        <c:varyColors val="0"/>
        <c:ser>
          <c:idx val="1"/>
          <c:order val="1"/>
          <c:tx>
            <c:v>Customer weekly demand</c:v>
          </c:tx>
          <c:spPr>
            <a:ln w="38100">
              <a:solidFill>
                <a:srgbClr val="000000"/>
              </a:solidFill>
              <a:prstDash val="solid"/>
            </a:ln>
          </c:spPr>
          <c:marker>
            <c:symbol val="square"/>
            <c:size val="5"/>
            <c:spPr>
              <a:noFill/>
              <a:ln w="6350">
                <a:noFill/>
              </a:ln>
            </c:spPr>
          </c:marker>
          <c:dLbls>
            <c:delete val="1"/>
          </c:dLbls>
          <c:cat>
            <c:numRef>
              <c:f>'Initial Capacity Assessm. Sheet'!$F$13:$L$13</c:f>
              <c:numCache>
                <c:formatCode>General</c:formatCode>
                <c:ptCount val="7"/>
              </c:numCache>
            </c:numRef>
          </c:cat>
          <c:val>
            <c:numRef>
              <c:f>'Initial Capacity Assessm. Sheet'!#REF!</c:f>
              <c:numCache>
                <c:formatCode>General</c:formatCode>
                <c:ptCount val="1"/>
                <c:pt idx="0">
                  <c:v>1</c:v>
                </c:pt>
              </c:numCache>
            </c:numRef>
          </c:val>
          <c:smooth val="0"/>
          <c:extLst>
            <c:ext xmlns:c16="http://schemas.microsoft.com/office/drawing/2014/chart" uri="{C3380CC4-5D6E-409C-BE32-E72D297353CC}">
              <c16:uniqueId val="{00000005-585C-40E9-B53E-58F698C8A0F1}"/>
            </c:ext>
          </c:extLst>
        </c:ser>
        <c:dLbls>
          <c:showLegendKey val="0"/>
          <c:showVal val="1"/>
          <c:showCatName val="0"/>
          <c:showSerName val="0"/>
          <c:showPercent val="0"/>
          <c:showBubbleSize val="0"/>
        </c:dLbls>
        <c:marker val="1"/>
        <c:smooth val="0"/>
        <c:axId val="463388464"/>
        <c:axId val="1"/>
      </c:lineChart>
      <c:catAx>
        <c:axId val="46338846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Arial"/>
                <a:ea typeface="Arial"/>
                <a:cs typeface="Arial"/>
              </a:defRPr>
            </a:pPr>
            <a:endParaRPr lang="en-US"/>
          </a:p>
        </c:txPr>
        <c:crossAx val="463388464"/>
        <c:crosses val="autoZero"/>
        <c:crossBetween val="between"/>
      </c:valAx>
      <c:spPr>
        <a:noFill/>
        <a:ln w="12700">
          <a:solidFill>
            <a:srgbClr val="808080"/>
          </a:solidFill>
          <a:prstDash val="solid"/>
        </a:ln>
      </c:spPr>
    </c:plotArea>
    <c:legend>
      <c:legendPos val="t"/>
      <c:overlay val="0"/>
      <c:spPr>
        <a:solidFill>
          <a:srgbClr val="FFFFFF"/>
        </a:solidFill>
        <a:ln w="3175">
          <a:solidFill>
            <a:srgbClr val="000000"/>
          </a:solidFill>
          <a:prstDash val="solid"/>
        </a:ln>
      </c:spPr>
      <c:txPr>
        <a:bodyPr/>
        <a:lstStyle/>
        <a:p>
          <a:pPr>
            <a:defRPr sz="78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2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trlProps/ctrlProp1.xml><?xml version="1.0" encoding="utf-8"?>
<formControlPr xmlns="http://schemas.microsoft.com/office/spreadsheetml/2009/9/main" objectType="Drop" dropStyle="combo" dx="22" fmlaRange="$C$44:$C$45" sel="2" val="0"/>
</file>

<file path=xl/ctrlProps/ctrlProp10.xml><?xml version="1.0" encoding="utf-8"?>
<formControlPr xmlns="http://schemas.microsoft.com/office/spreadsheetml/2009/9/main" objectType="Drop" dropStyle="combo" dx="22" fmlaLink="$C$66" fmlaRange="$C$66" sel="1" val="0"/>
</file>

<file path=xl/ctrlProps/ctrlProp11.xml><?xml version="1.0" encoding="utf-8"?>
<formControlPr xmlns="http://schemas.microsoft.com/office/spreadsheetml/2009/9/main" objectType="Drop" dropStyle="combo" dx="22" fmlaLink="$C$66" fmlaRange="$C$66" sel="1" val="0"/>
</file>

<file path=xl/ctrlProps/ctrlProp12.xml><?xml version="1.0" encoding="utf-8"?>
<formControlPr xmlns="http://schemas.microsoft.com/office/spreadsheetml/2009/9/main" objectType="Drop" dropStyle="combo" dx="22" fmlaLink="$C$66" fmlaRange="$C$66" sel="1" val="0"/>
</file>

<file path=xl/ctrlProps/ctrlProp13.xml><?xml version="1.0" encoding="utf-8"?>
<formControlPr xmlns="http://schemas.microsoft.com/office/spreadsheetml/2009/9/main" objectType="Drop" dropStyle="combo" dx="22" fmlaLink="$C$66" fmlaRange="$C$66" sel="1" val="0"/>
</file>

<file path=xl/ctrlProps/ctrlProp14.xml><?xml version="1.0" encoding="utf-8"?>
<formControlPr xmlns="http://schemas.microsoft.com/office/spreadsheetml/2009/9/main" objectType="Drop" dropStyle="combo" dx="22" fmlaLink="$C$66" fmlaRange="$C$66" sel="1" val="0"/>
</file>

<file path=xl/ctrlProps/ctrlProp15.xml><?xml version="1.0" encoding="utf-8"?>
<formControlPr xmlns="http://schemas.microsoft.com/office/spreadsheetml/2009/9/main" objectType="Drop" dropStyle="combo" dx="22" fmlaRange="$C$132" sel="1" val="0"/>
</file>

<file path=xl/ctrlProps/ctrlProp16.xml><?xml version="1.0" encoding="utf-8"?>
<formControlPr xmlns="http://schemas.microsoft.com/office/spreadsheetml/2009/9/main" objectType="Drop" dropStyle="combo" dx="22" fmlaRange="$C$132" sel="1" val="0"/>
</file>

<file path=xl/ctrlProps/ctrlProp17.xml><?xml version="1.0" encoding="utf-8"?>
<formControlPr xmlns="http://schemas.microsoft.com/office/spreadsheetml/2009/9/main" objectType="Drop" dropStyle="combo" dx="22" fmlaRange="$C$132" sel="1" val="0"/>
</file>

<file path=xl/ctrlProps/ctrlProp18.xml><?xml version="1.0" encoding="utf-8"?>
<formControlPr xmlns="http://schemas.microsoft.com/office/spreadsheetml/2009/9/main" objectType="Drop" dropStyle="combo" dx="22" fmlaRange="$C$132" sel="1" val="0"/>
</file>

<file path=xl/ctrlProps/ctrlProp19.xml><?xml version="1.0" encoding="utf-8"?>
<formControlPr xmlns="http://schemas.microsoft.com/office/spreadsheetml/2009/9/main" objectType="Drop" dropStyle="combo" dx="22" fmlaRange="$C$131" sel="1" val="0"/>
</file>

<file path=xl/ctrlProps/ctrlProp2.xml><?xml version="1.0" encoding="utf-8"?>
<formControlPr xmlns="http://schemas.microsoft.com/office/spreadsheetml/2009/9/main" objectType="Drop" dropStyle="combo" dx="22" fmlaRange="$C$44:$C$45" sel="2" val="0"/>
</file>

<file path=xl/ctrlProps/ctrlProp20.xml><?xml version="1.0" encoding="utf-8"?>
<formControlPr xmlns="http://schemas.microsoft.com/office/spreadsheetml/2009/9/main" objectType="Drop" dropStyle="combo" dx="22" fmlaRange="$C$132" sel="1" val="0"/>
</file>

<file path=xl/ctrlProps/ctrlProp21.xml><?xml version="1.0" encoding="utf-8"?>
<formControlPr xmlns="http://schemas.microsoft.com/office/spreadsheetml/2009/9/main" objectType="Drop" dropStyle="combo" dx="22" fmlaRange="$C$132" sel="1" val="0"/>
</file>

<file path=xl/ctrlProps/ctrlProp22.xml><?xml version="1.0" encoding="utf-8"?>
<formControlPr xmlns="http://schemas.microsoft.com/office/spreadsheetml/2009/9/main" objectType="Drop" dropStyle="combo" dx="22" fmlaRange="$C$132" sel="1" val="0"/>
</file>

<file path=xl/ctrlProps/ctrlProp23.xml><?xml version="1.0" encoding="utf-8"?>
<formControlPr xmlns="http://schemas.microsoft.com/office/spreadsheetml/2009/9/main" objectType="Drop" dropStyle="combo" dx="22" fmlaRange="$C$132" sel="1" val="0"/>
</file>

<file path=xl/ctrlProps/ctrlProp24.xml><?xml version="1.0" encoding="utf-8"?>
<formControlPr xmlns="http://schemas.microsoft.com/office/spreadsheetml/2009/9/main" objectType="Drop" dropStyle="combo" dx="22" fmlaRange="$C$132" sel="1" val="0"/>
</file>

<file path=xl/ctrlProps/ctrlProp25.xml><?xml version="1.0" encoding="utf-8"?>
<formControlPr xmlns="http://schemas.microsoft.com/office/spreadsheetml/2009/9/main" objectType="Drop" dropStyle="combo" dx="22" fmlaRange="$C$132" sel="1" val="0"/>
</file>

<file path=xl/ctrlProps/ctrlProp26.xml><?xml version="1.0" encoding="utf-8"?>
<formControlPr xmlns="http://schemas.microsoft.com/office/spreadsheetml/2009/9/main" objectType="Drop" dropStyle="combo" dx="22" fmlaRange="$C$131" sel="1" val="0"/>
</file>

<file path=xl/ctrlProps/ctrlProp27.xml><?xml version="1.0" encoding="utf-8"?>
<formControlPr xmlns="http://schemas.microsoft.com/office/spreadsheetml/2009/9/main" objectType="Drop" dropStyle="combo" dx="22" fmlaRange="$C$132" sel="1" val="0"/>
</file>

<file path=xl/ctrlProps/ctrlProp28.xml><?xml version="1.0" encoding="utf-8"?>
<formControlPr xmlns="http://schemas.microsoft.com/office/spreadsheetml/2009/9/main" objectType="Drop" dropStyle="combo" dx="22" fmlaRange="$C$132" sel="1" val="0"/>
</file>

<file path=xl/ctrlProps/ctrlProp3.xml><?xml version="1.0" encoding="utf-8"?>
<formControlPr xmlns="http://schemas.microsoft.com/office/spreadsheetml/2009/9/main" objectType="Drop" dropStyle="combo" dx="22" fmlaRange="$C$44:$C$45" sel="2" val="0"/>
</file>

<file path=xl/ctrlProps/ctrlProp4.xml><?xml version="1.0" encoding="utf-8"?>
<formControlPr xmlns="http://schemas.microsoft.com/office/spreadsheetml/2009/9/main" objectType="Drop" dropStyle="combo" dx="22" fmlaRange="$C$44:$C$45" sel="2" val="0"/>
</file>

<file path=xl/ctrlProps/ctrlProp5.xml><?xml version="1.0" encoding="utf-8"?>
<formControlPr xmlns="http://schemas.microsoft.com/office/spreadsheetml/2009/9/main" objectType="Drop" dropStyle="combo" dx="22" fmlaRange="$C$44:$C$45" sel="2" val="0"/>
</file>

<file path=xl/ctrlProps/ctrlProp6.xml><?xml version="1.0" encoding="utf-8"?>
<formControlPr xmlns="http://schemas.microsoft.com/office/spreadsheetml/2009/9/main" objectType="Drop" dropStyle="combo" dx="22" fmlaRange="$C$44:$C$45" sel="2" val="0"/>
</file>

<file path=xl/ctrlProps/ctrlProp7.xml><?xml version="1.0" encoding="utf-8"?>
<formControlPr xmlns="http://schemas.microsoft.com/office/spreadsheetml/2009/9/main" objectType="Drop" dropStyle="combo" dx="22" fmlaRange="$C$44:$C$45" sel="2" val="0"/>
</file>

<file path=xl/ctrlProps/ctrlProp8.xml><?xml version="1.0" encoding="utf-8"?>
<formControlPr xmlns="http://schemas.microsoft.com/office/spreadsheetml/2009/9/main" objectType="Drop" dropStyle="combo" dx="22" fmlaLink="$C$66" fmlaRange="$C$66" sel="1" val="0"/>
</file>

<file path=xl/ctrlProps/ctrlProp9.xml><?xml version="1.0" encoding="utf-8"?>
<formControlPr xmlns="http://schemas.microsoft.com/office/spreadsheetml/2009/9/main" objectType="Drop" dropStyle="combo" dx="22" fmlaLink="$C$66" fmlaRange="$C$66" sel="1" val="0"/>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10</xdr:col>
      <xdr:colOff>533400</xdr:colOff>
      <xdr:row>42</xdr:row>
      <xdr:rowOff>0</xdr:rowOff>
    </xdr:from>
    <xdr:to>
      <xdr:col>11</xdr:col>
      <xdr:colOff>133350</xdr:colOff>
      <xdr:row>42</xdr:row>
      <xdr:rowOff>0</xdr:rowOff>
    </xdr:to>
    <xdr:sp macro="" textlink="">
      <xdr:nvSpPr>
        <xdr:cNvPr id="1026" name="Text Box 2"/>
        <xdr:cNvSpPr txBox="1">
          <a:spLocks noChangeArrowheads="1"/>
        </xdr:cNvSpPr>
      </xdr:nvSpPr>
      <xdr:spPr bwMode="auto">
        <a:xfrm>
          <a:off x="11534775" y="7943850"/>
          <a:ext cx="9810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400" b="1" i="0" u="none" strike="noStrike" baseline="0">
              <a:solidFill>
                <a:srgbClr val="000000"/>
              </a:solidFill>
              <a:latin typeface="Arial"/>
              <a:cs typeface="Arial"/>
            </a:rPr>
            <a:t>Approved</a:t>
          </a:r>
        </a:p>
      </xdr:txBody>
    </xdr:sp>
    <xdr:clientData fLocksWithSheet="0"/>
  </xdr:twoCellAnchor>
  <xdr:twoCellAnchor>
    <xdr:from>
      <xdr:col>10</xdr:col>
      <xdr:colOff>533400</xdr:colOff>
      <xdr:row>42</xdr:row>
      <xdr:rowOff>0</xdr:rowOff>
    </xdr:from>
    <xdr:to>
      <xdr:col>11</xdr:col>
      <xdr:colOff>295275</xdr:colOff>
      <xdr:row>42</xdr:row>
      <xdr:rowOff>0</xdr:rowOff>
    </xdr:to>
    <xdr:sp macro="" textlink="">
      <xdr:nvSpPr>
        <xdr:cNvPr id="1027" name="Text Box 3"/>
        <xdr:cNvSpPr txBox="1">
          <a:spLocks noChangeArrowheads="1"/>
        </xdr:cNvSpPr>
      </xdr:nvSpPr>
      <xdr:spPr bwMode="auto">
        <a:xfrm>
          <a:off x="11534775" y="7943850"/>
          <a:ext cx="11430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400" b="1" i="0" u="none" strike="noStrike" baseline="0">
              <a:solidFill>
                <a:srgbClr val="000000"/>
              </a:solidFill>
              <a:latin typeface="Arial"/>
              <a:cs typeface="Arial"/>
            </a:rPr>
            <a:t>Rejected</a:t>
          </a:r>
        </a:p>
      </xdr:txBody>
    </xdr:sp>
    <xdr:clientData fLocksWithSheet="0"/>
  </xdr:twoCellAnchor>
  <mc:AlternateContent xmlns:mc="http://schemas.openxmlformats.org/markup-compatibility/2006">
    <mc:Choice xmlns:a14="http://schemas.microsoft.com/office/drawing/2010/main" Requires="a14">
      <xdr:twoCellAnchor editAs="oneCell">
        <xdr:from>
          <xdr:col>5</xdr:col>
          <xdr:colOff>0</xdr:colOff>
          <xdr:row>13</xdr:row>
          <xdr:rowOff>0</xdr:rowOff>
        </xdr:from>
        <xdr:to>
          <xdr:col>6</xdr:col>
          <xdr:colOff>0</xdr:colOff>
          <xdr:row>13</xdr:row>
          <xdr:rowOff>295275</xdr:rowOff>
        </xdr:to>
        <xdr:sp macro="" textlink="">
          <xdr:nvSpPr>
            <xdr:cNvPr id="1031" name="Drop Down 7" hidden="1">
              <a:extLst>
                <a:ext uri="{63B3BB69-23CF-44E3-9099-C40C66FF867C}">
                  <a14:compatExt spid="_x0000_s103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13</xdr:row>
          <xdr:rowOff>0</xdr:rowOff>
        </xdr:from>
        <xdr:to>
          <xdr:col>7</xdr:col>
          <xdr:colOff>0</xdr:colOff>
          <xdr:row>13</xdr:row>
          <xdr:rowOff>295275</xdr:rowOff>
        </xdr:to>
        <xdr:sp macro="" textlink="">
          <xdr:nvSpPr>
            <xdr:cNvPr id="1032" name="Drop Down 8" hidden="1">
              <a:extLst>
                <a:ext uri="{63B3BB69-23CF-44E3-9099-C40C66FF867C}">
                  <a14:compatExt spid="_x0000_s103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13</xdr:row>
          <xdr:rowOff>0</xdr:rowOff>
        </xdr:from>
        <xdr:to>
          <xdr:col>8</xdr:col>
          <xdr:colOff>0</xdr:colOff>
          <xdr:row>13</xdr:row>
          <xdr:rowOff>295275</xdr:rowOff>
        </xdr:to>
        <xdr:sp macro="" textlink="">
          <xdr:nvSpPr>
            <xdr:cNvPr id="1033" name="Drop Down 9" hidden="1">
              <a:extLst>
                <a:ext uri="{63B3BB69-23CF-44E3-9099-C40C66FF867C}">
                  <a14:compatExt spid="_x0000_s103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13</xdr:row>
          <xdr:rowOff>0</xdr:rowOff>
        </xdr:from>
        <xdr:to>
          <xdr:col>9</xdr:col>
          <xdr:colOff>0</xdr:colOff>
          <xdr:row>13</xdr:row>
          <xdr:rowOff>295275</xdr:rowOff>
        </xdr:to>
        <xdr:sp macro="" textlink="">
          <xdr:nvSpPr>
            <xdr:cNvPr id="1034" name="Drop Down 10" hidden="1">
              <a:extLst>
                <a:ext uri="{63B3BB69-23CF-44E3-9099-C40C66FF867C}">
                  <a14:compatExt spid="_x0000_s103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13</xdr:row>
          <xdr:rowOff>0</xdr:rowOff>
        </xdr:from>
        <xdr:to>
          <xdr:col>10</xdr:col>
          <xdr:colOff>0</xdr:colOff>
          <xdr:row>13</xdr:row>
          <xdr:rowOff>295275</xdr:rowOff>
        </xdr:to>
        <xdr:sp macro="" textlink="">
          <xdr:nvSpPr>
            <xdr:cNvPr id="1035" name="Drop Down 11" hidden="1">
              <a:extLst>
                <a:ext uri="{63B3BB69-23CF-44E3-9099-C40C66FF867C}">
                  <a14:compatExt spid="_x0000_s103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13</xdr:row>
          <xdr:rowOff>0</xdr:rowOff>
        </xdr:from>
        <xdr:to>
          <xdr:col>11</xdr:col>
          <xdr:colOff>0</xdr:colOff>
          <xdr:row>13</xdr:row>
          <xdr:rowOff>295275</xdr:rowOff>
        </xdr:to>
        <xdr:sp macro="" textlink="">
          <xdr:nvSpPr>
            <xdr:cNvPr id="1036" name="Drop Down 12" hidden="1">
              <a:extLst>
                <a:ext uri="{63B3BB69-23CF-44E3-9099-C40C66FF867C}">
                  <a14:compatExt spid="_x0000_s103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13</xdr:row>
          <xdr:rowOff>0</xdr:rowOff>
        </xdr:from>
        <xdr:to>
          <xdr:col>12</xdr:col>
          <xdr:colOff>0</xdr:colOff>
          <xdr:row>13</xdr:row>
          <xdr:rowOff>295275</xdr:rowOff>
        </xdr:to>
        <xdr:sp macro="" textlink="">
          <xdr:nvSpPr>
            <xdr:cNvPr id="1037" name="Drop Down 13" hidden="1">
              <a:extLst>
                <a:ext uri="{63B3BB69-23CF-44E3-9099-C40C66FF867C}">
                  <a14:compatExt spid="_x0000_s103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8</xdr:col>
      <xdr:colOff>1247775</xdr:colOff>
      <xdr:row>42</xdr:row>
      <xdr:rowOff>0</xdr:rowOff>
    </xdr:from>
    <xdr:to>
      <xdr:col>9</xdr:col>
      <xdr:colOff>1076325</xdr:colOff>
      <xdr:row>42</xdr:row>
      <xdr:rowOff>0</xdr:rowOff>
    </xdr:to>
    <xdr:sp macro="" textlink="">
      <xdr:nvSpPr>
        <xdr:cNvPr id="1038" name="Text Box 14"/>
        <xdr:cNvSpPr txBox="1">
          <a:spLocks noChangeArrowheads="1"/>
        </xdr:cNvSpPr>
      </xdr:nvSpPr>
      <xdr:spPr bwMode="auto">
        <a:xfrm>
          <a:off x="9486900" y="7943850"/>
          <a:ext cx="12096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US" sz="1400" b="1" i="0" u="none" strike="noStrike" baseline="0">
              <a:solidFill>
                <a:srgbClr val="000000"/>
              </a:solidFill>
              <a:latin typeface="Arial"/>
              <a:cs typeface="Arial"/>
            </a:rPr>
            <a:t>SQE Review </a:t>
          </a:r>
          <a:r>
            <a:rPr lang="en-US" sz="1100" b="1" i="0" u="none" strike="noStrike" baseline="0">
              <a:solidFill>
                <a:srgbClr val="000000"/>
              </a:solidFill>
              <a:latin typeface="Arial"/>
              <a:cs typeface="Arial"/>
            </a:rPr>
            <a:t>Results:</a:t>
          </a:r>
        </a:p>
      </xdr:txBody>
    </xdr:sp>
    <xdr:clientData/>
  </xdr:twoCellAnchor>
  <xdr:twoCellAnchor>
    <xdr:from>
      <xdr:col>10</xdr:col>
      <xdr:colOff>66675</xdr:colOff>
      <xdr:row>42</xdr:row>
      <xdr:rowOff>0</xdr:rowOff>
    </xdr:from>
    <xdr:to>
      <xdr:col>11</xdr:col>
      <xdr:colOff>1285875</xdr:colOff>
      <xdr:row>42</xdr:row>
      <xdr:rowOff>0</xdr:rowOff>
    </xdr:to>
    <xdr:sp macro="" textlink="">
      <xdr:nvSpPr>
        <xdr:cNvPr id="1039" name="Text Box 15"/>
        <xdr:cNvSpPr txBox="1">
          <a:spLocks noChangeArrowheads="1"/>
        </xdr:cNvSpPr>
      </xdr:nvSpPr>
      <xdr:spPr bwMode="auto">
        <a:xfrm>
          <a:off x="11068050" y="7943850"/>
          <a:ext cx="26003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200" b="1" i="0" u="none" strike="noStrike" baseline="0">
              <a:solidFill>
                <a:srgbClr val="000000"/>
              </a:solidFill>
              <a:latin typeface="Arial"/>
              <a:cs typeface="Arial"/>
            </a:rPr>
            <a:t>Significant Production Run (PPG)</a:t>
          </a:r>
        </a:p>
      </xdr:txBody>
    </xdr:sp>
    <xdr:clientData fLocksWithSheet="0"/>
  </xdr:twoCellAnchor>
  <xdr:twoCellAnchor>
    <xdr:from>
      <xdr:col>10</xdr:col>
      <xdr:colOff>66675</xdr:colOff>
      <xdr:row>42</xdr:row>
      <xdr:rowOff>0</xdr:rowOff>
    </xdr:from>
    <xdr:to>
      <xdr:col>13</xdr:col>
      <xdr:colOff>66675</xdr:colOff>
      <xdr:row>42</xdr:row>
      <xdr:rowOff>0</xdr:rowOff>
    </xdr:to>
    <xdr:sp macro="" textlink="">
      <xdr:nvSpPr>
        <xdr:cNvPr id="1040" name="Text Box 16"/>
        <xdr:cNvSpPr txBox="1">
          <a:spLocks noChangeArrowheads="1"/>
        </xdr:cNvSpPr>
      </xdr:nvSpPr>
      <xdr:spPr bwMode="auto">
        <a:xfrm>
          <a:off x="11068050" y="7943850"/>
          <a:ext cx="2819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1200" b="1" i="0" u="none" strike="noStrike" baseline="0">
              <a:solidFill>
                <a:srgbClr val="000000"/>
              </a:solidFill>
              <a:latin typeface="Arial"/>
              <a:cs typeface="Arial"/>
            </a:rPr>
            <a:t>Run@Rate (RG)</a:t>
          </a:r>
        </a:p>
      </xdr:txBody>
    </xdr:sp>
    <xdr:clientData fLocksWithSheet="0"/>
  </xdr:twoCellAnchor>
</xdr:wsDr>
</file>

<file path=xl/drawings/drawing2.xml><?xml version="1.0" encoding="utf-8"?>
<xdr:wsDr xmlns:xdr="http://schemas.openxmlformats.org/drawingml/2006/spreadsheetDrawing" xmlns:a="http://schemas.openxmlformats.org/drawingml/2006/main">
  <xdr:twoCellAnchor>
    <xdr:from>
      <xdr:col>5</xdr:col>
      <xdr:colOff>0</xdr:colOff>
      <xdr:row>64</xdr:row>
      <xdr:rowOff>0</xdr:rowOff>
    </xdr:from>
    <xdr:to>
      <xdr:col>12</xdr:col>
      <xdr:colOff>47625</xdr:colOff>
      <xdr:row>64</xdr:row>
      <xdr:rowOff>0</xdr:rowOff>
    </xdr:to>
    <xdr:graphicFrame macro="">
      <xdr:nvGraphicFramePr>
        <xdr:cNvPr id="5130" name="Chart 103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mc:AlternateContent xmlns:mc="http://schemas.openxmlformats.org/markup-compatibility/2006">
    <mc:Choice xmlns:a14="http://schemas.microsoft.com/office/drawing/2010/main" Requires="a14">
      <xdr:twoCellAnchor editAs="oneCell">
        <xdr:from>
          <xdr:col>11</xdr:col>
          <xdr:colOff>28575</xdr:colOff>
          <xdr:row>26</xdr:row>
          <xdr:rowOff>9525</xdr:rowOff>
        </xdr:from>
        <xdr:to>
          <xdr:col>11</xdr:col>
          <xdr:colOff>1333500</xdr:colOff>
          <xdr:row>26</xdr:row>
          <xdr:rowOff>304800</xdr:rowOff>
        </xdr:to>
        <xdr:sp macro="" textlink="">
          <xdr:nvSpPr>
            <xdr:cNvPr id="5131" name="Drop Down 1035" hidden="1">
              <a:extLst>
                <a:ext uri="{63B3BB69-23CF-44E3-9099-C40C66FF867C}">
                  <a14:compatExt spid="_x0000_s513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26</xdr:row>
          <xdr:rowOff>9525</xdr:rowOff>
        </xdr:from>
        <xdr:to>
          <xdr:col>10</xdr:col>
          <xdr:colOff>1343025</xdr:colOff>
          <xdr:row>26</xdr:row>
          <xdr:rowOff>333375</xdr:rowOff>
        </xdr:to>
        <xdr:sp macro="" textlink="">
          <xdr:nvSpPr>
            <xdr:cNvPr id="5132" name="Drop Down 1036" hidden="1">
              <a:extLst>
                <a:ext uri="{63B3BB69-23CF-44E3-9099-C40C66FF867C}">
                  <a14:compatExt spid="_x0000_s513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26</xdr:row>
          <xdr:rowOff>9525</xdr:rowOff>
        </xdr:from>
        <xdr:to>
          <xdr:col>9</xdr:col>
          <xdr:colOff>1333500</xdr:colOff>
          <xdr:row>26</xdr:row>
          <xdr:rowOff>314325</xdr:rowOff>
        </xdr:to>
        <xdr:sp macro="" textlink="">
          <xdr:nvSpPr>
            <xdr:cNvPr id="5134" name="Drop Down 1038" hidden="1">
              <a:extLst>
                <a:ext uri="{63B3BB69-23CF-44E3-9099-C40C66FF867C}">
                  <a14:compatExt spid="_x0000_s513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1343025</xdr:colOff>
          <xdr:row>26</xdr:row>
          <xdr:rowOff>9525</xdr:rowOff>
        </xdr:from>
        <xdr:to>
          <xdr:col>8</xdr:col>
          <xdr:colOff>1333500</xdr:colOff>
          <xdr:row>26</xdr:row>
          <xdr:rowOff>304800</xdr:rowOff>
        </xdr:to>
        <xdr:sp macro="" textlink="">
          <xdr:nvSpPr>
            <xdr:cNvPr id="5142" name="Drop Down 1046" hidden="1">
              <a:extLst>
                <a:ext uri="{63B3BB69-23CF-44E3-9099-C40C66FF867C}">
                  <a14:compatExt spid="_x0000_s514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26</xdr:row>
          <xdr:rowOff>9525</xdr:rowOff>
        </xdr:from>
        <xdr:to>
          <xdr:col>7</xdr:col>
          <xdr:colOff>1343025</xdr:colOff>
          <xdr:row>26</xdr:row>
          <xdr:rowOff>304800</xdr:rowOff>
        </xdr:to>
        <xdr:sp macro="" textlink="">
          <xdr:nvSpPr>
            <xdr:cNvPr id="5143" name="Drop Down 1047" hidden="1">
              <a:extLst>
                <a:ext uri="{63B3BB69-23CF-44E3-9099-C40C66FF867C}">
                  <a14:compatExt spid="_x0000_s514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1333500</xdr:colOff>
          <xdr:row>26</xdr:row>
          <xdr:rowOff>9525</xdr:rowOff>
        </xdr:from>
        <xdr:to>
          <xdr:col>6</xdr:col>
          <xdr:colOff>1333500</xdr:colOff>
          <xdr:row>26</xdr:row>
          <xdr:rowOff>295275</xdr:rowOff>
        </xdr:to>
        <xdr:sp macro="" textlink="">
          <xdr:nvSpPr>
            <xdr:cNvPr id="5145" name="Drop Down 1049" hidden="1">
              <a:extLst>
                <a:ext uri="{63B3BB69-23CF-44E3-9099-C40C66FF867C}">
                  <a14:compatExt spid="_x0000_s514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26</xdr:row>
          <xdr:rowOff>9525</xdr:rowOff>
        </xdr:from>
        <xdr:to>
          <xdr:col>5</xdr:col>
          <xdr:colOff>1343025</xdr:colOff>
          <xdr:row>26</xdr:row>
          <xdr:rowOff>304800</xdr:rowOff>
        </xdr:to>
        <xdr:sp macro="" textlink="">
          <xdr:nvSpPr>
            <xdr:cNvPr id="5146" name="Drop Down 1050" hidden="1">
              <a:extLst>
                <a:ext uri="{63B3BB69-23CF-44E3-9099-C40C66FF867C}">
                  <a14:compatExt spid="_x0000_s514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26</xdr:row>
          <xdr:rowOff>9525</xdr:rowOff>
        </xdr:from>
        <xdr:to>
          <xdr:col>6</xdr:col>
          <xdr:colOff>9525</xdr:colOff>
          <xdr:row>26</xdr:row>
          <xdr:rowOff>314325</xdr:rowOff>
        </xdr:to>
        <xdr:sp macro="" textlink="">
          <xdr:nvSpPr>
            <xdr:cNvPr id="5147" name="Drop Down 1051" hidden="1">
              <a:extLst>
                <a:ext uri="{63B3BB69-23CF-44E3-9099-C40C66FF867C}">
                  <a14:compatExt spid="_x0000_s514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25</xdr:row>
          <xdr:rowOff>161925</xdr:rowOff>
        </xdr:from>
        <xdr:to>
          <xdr:col>6</xdr:col>
          <xdr:colOff>1333500</xdr:colOff>
          <xdr:row>26</xdr:row>
          <xdr:rowOff>304800</xdr:rowOff>
        </xdr:to>
        <xdr:sp macro="" textlink="">
          <xdr:nvSpPr>
            <xdr:cNvPr id="5148" name="Drop Down 1052" hidden="1">
              <a:extLst>
                <a:ext uri="{63B3BB69-23CF-44E3-9099-C40C66FF867C}">
                  <a14:compatExt spid="_x0000_s514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1343025</xdr:colOff>
          <xdr:row>25</xdr:row>
          <xdr:rowOff>161925</xdr:rowOff>
        </xdr:from>
        <xdr:to>
          <xdr:col>8</xdr:col>
          <xdr:colOff>0</xdr:colOff>
          <xdr:row>26</xdr:row>
          <xdr:rowOff>333375</xdr:rowOff>
        </xdr:to>
        <xdr:sp macro="" textlink="">
          <xdr:nvSpPr>
            <xdr:cNvPr id="5149" name="Drop Down 1053" hidden="1">
              <a:extLst>
                <a:ext uri="{63B3BB69-23CF-44E3-9099-C40C66FF867C}">
                  <a14:compatExt spid="_x0000_s514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26</xdr:row>
          <xdr:rowOff>9525</xdr:rowOff>
        </xdr:from>
        <xdr:to>
          <xdr:col>8</xdr:col>
          <xdr:colOff>1343025</xdr:colOff>
          <xdr:row>26</xdr:row>
          <xdr:rowOff>314325</xdr:rowOff>
        </xdr:to>
        <xdr:sp macro="" textlink="">
          <xdr:nvSpPr>
            <xdr:cNvPr id="5150" name="Drop Down 1054" hidden="1">
              <a:extLst>
                <a:ext uri="{63B3BB69-23CF-44E3-9099-C40C66FF867C}">
                  <a14:compatExt spid="_x0000_s515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25</xdr:row>
          <xdr:rowOff>161925</xdr:rowOff>
        </xdr:from>
        <xdr:to>
          <xdr:col>12</xdr:col>
          <xdr:colOff>0</xdr:colOff>
          <xdr:row>26</xdr:row>
          <xdr:rowOff>333375</xdr:rowOff>
        </xdr:to>
        <xdr:sp macro="" textlink="">
          <xdr:nvSpPr>
            <xdr:cNvPr id="5151" name="Drop Down 1055" hidden="1">
              <a:extLst>
                <a:ext uri="{63B3BB69-23CF-44E3-9099-C40C66FF867C}">
                  <a14:compatExt spid="_x0000_s515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26</xdr:row>
          <xdr:rowOff>9525</xdr:rowOff>
        </xdr:from>
        <xdr:to>
          <xdr:col>9</xdr:col>
          <xdr:colOff>1343025</xdr:colOff>
          <xdr:row>26</xdr:row>
          <xdr:rowOff>333375</xdr:rowOff>
        </xdr:to>
        <xdr:sp macro="" textlink="">
          <xdr:nvSpPr>
            <xdr:cNvPr id="5152" name="Drop Down 1056" hidden="1">
              <a:extLst>
                <a:ext uri="{63B3BB69-23CF-44E3-9099-C40C66FF867C}">
                  <a14:compatExt spid="_x0000_s515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26</xdr:row>
          <xdr:rowOff>0</xdr:rowOff>
        </xdr:from>
        <xdr:to>
          <xdr:col>11</xdr:col>
          <xdr:colOff>0</xdr:colOff>
          <xdr:row>26</xdr:row>
          <xdr:rowOff>304800</xdr:rowOff>
        </xdr:to>
        <xdr:sp macro="" textlink="">
          <xdr:nvSpPr>
            <xdr:cNvPr id="5153" name="Drop Down 1057" hidden="1">
              <a:extLst>
                <a:ext uri="{63B3BB69-23CF-44E3-9099-C40C66FF867C}">
                  <a14:compatExt spid="_x0000_s515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26</xdr:row>
          <xdr:rowOff>9525</xdr:rowOff>
        </xdr:from>
        <xdr:to>
          <xdr:col>6</xdr:col>
          <xdr:colOff>9525</xdr:colOff>
          <xdr:row>26</xdr:row>
          <xdr:rowOff>314325</xdr:rowOff>
        </xdr:to>
        <xdr:sp macro="" textlink="">
          <xdr:nvSpPr>
            <xdr:cNvPr id="5154" name="Drop Down 1058" hidden="1">
              <a:extLst>
                <a:ext uri="{63B3BB69-23CF-44E3-9099-C40C66FF867C}">
                  <a14:compatExt spid="_x0000_s515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25</xdr:row>
          <xdr:rowOff>161925</xdr:rowOff>
        </xdr:from>
        <xdr:to>
          <xdr:col>6</xdr:col>
          <xdr:colOff>1333500</xdr:colOff>
          <xdr:row>26</xdr:row>
          <xdr:rowOff>304800</xdr:rowOff>
        </xdr:to>
        <xdr:sp macro="" textlink="">
          <xdr:nvSpPr>
            <xdr:cNvPr id="5155" name="Drop Down 1059" hidden="1">
              <a:extLst>
                <a:ext uri="{63B3BB69-23CF-44E3-9099-C40C66FF867C}">
                  <a14:compatExt spid="_x0000_s515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1343025</xdr:colOff>
          <xdr:row>25</xdr:row>
          <xdr:rowOff>161925</xdr:rowOff>
        </xdr:from>
        <xdr:to>
          <xdr:col>8</xdr:col>
          <xdr:colOff>0</xdr:colOff>
          <xdr:row>26</xdr:row>
          <xdr:rowOff>333375</xdr:rowOff>
        </xdr:to>
        <xdr:sp macro="" textlink="">
          <xdr:nvSpPr>
            <xdr:cNvPr id="5156" name="Drop Down 1060" hidden="1">
              <a:extLst>
                <a:ext uri="{63B3BB69-23CF-44E3-9099-C40C66FF867C}">
                  <a14:compatExt spid="_x0000_s515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26</xdr:row>
          <xdr:rowOff>9525</xdr:rowOff>
        </xdr:from>
        <xdr:to>
          <xdr:col>8</xdr:col>
          <xdr:colOff>1343025</xdr:colOff>
          <xdr:row>26</xdr:row>
          <xdr:rowOff>314325</xdr:rowOff>
        </xdr:to>
        <xdr:sp macro="" textlink="">
          <xdr:nvSpPr>
            <xdr:cNvPr id="5157" name="Drop Down 1061" hidden="1">
              <a:extLst>
                <a:ext uri="{63B3BB69-23CF-44E3-9099-C40C66FF867C}">
                  <a14:compatExt spid="_x0000_s515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25</xdr:row>
          <xdr:rowOff>161925</xdr:rowOff>
        </xdr:from>
        <xdr:to>
          <xdr:col>12</xdr:col>
          <xdr:colOff>0</xdr:colOff>
          <xdr:row>26</xdr:row>
          <xdr:rowOff>333375</xdr:rowOff>
        </xdr:to>
        <xdr:sp macro="" textlink="">
          <xdr:nvSpPr>
            <xdr:cNvPr id="5158" name="Drop Down 1062" hidden="1">
              <a:extLst>
                <a:ext uri="{63B3BB69-23CF-44E3-9099-C40C66FF867C}">
                  <a14:compatExt spid="_x0000_s515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26</xdr:row>
          <xdr:rowOff>9525</xdr:rowOff>
        </xdr:from>
        <xdr:to>
          <xdr:col>9</xdr:col>
          <xdr:colOff>1343025</xdr:colOff>
          <xdr:row>26</xdr:row>
          <xdr:rowOff>333375</xdr:rowOff>
        </xdr:to>
        <xdr:sp macro="" textlink="">
          <xdr:nvSpPr>
            <xdr:cNvPr id="5159" name="Drop Down 1063" hidden="1">
              <a:extLst>
                <a:ext uri="{63B3BB69-23CF-44E3-9099-C40C66FF867C}">
                  <a14:compatExt spid="_x0000_s515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26</xdr:row>
          <xdr:rowOff>0</xdr:rowOff>
        </xdr:from>
        <xdr:to>
          <xdr:col>11</xdr:col>
          <xdr:colOff>0</xdr:colOff>
          <xdr:row>26</xdr:row>
          <xdr:rowOff>304800</xdr:rowOff>
        </xdr:to>
        <xdr:sp macro="" textlink="">
          <xdr:nvSpPr>
            <xdr:cNvPr id="5160" name="Drop Down 1064" hidden="1">
              <a:extLst>
                <a:ext uri="{63B3BB69-23CF-44E3-9099-C40C66FF867C}">
                  <a14:compatExt spid="_x0000_s516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web.qpr.ford.com/My%20Documents/ACRnew.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cuments%20and%20Settings/t015193/Local%20Settings/Temporary%20Internet%20Files/OLK1C/CAS_v7Dec201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6.02.2002"/>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pacity Assessment Sheet"/>
      <sheetName val="CAS User Instruction"/>
      <sheetName val="CAS Data Collection"/>
    </sheetNames>
    <definedNames>
      <definedName name="DropDown7_Change"/>
    </definedNames>
    <sheetDataSet>
      <sheetData sheetId="0"/>
      <sheetData sheetId="1"/>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2.xml"/><Relationship Id="rId13" Type="http://schemas.openxmlformats.org/officeDocument/2006/relationships/ctrlProp" Target="../ctrlProps/ctrlProp17.xml"/><Relationship Id="rId18" Type="http://schemas.openxmlformats.org/officeDocument/2006/relationships/ctrlProp" Target="../ctrlProps/ctrlProp22.xml"/><Relationship Id="rId3" Type="http://schemas.openxmlformats.org/officeDocument/2006/relationships/vmlDrawing" Target="../drawings/vmlDrawing2.vml"/><Relationship Id="rId21" Type="http://schemas.openxmlformats.org/officeDocument/2006/relationships/ctrlProp" Target="../ctrlProps/ctrlProp25.xml"/><Relationship Id="rId7" Type="http://schemas.openxmlformats.org/officeDocument/2006/relationships/ctrlProp" Target="../ctrlProps/ctrlProp11.xml"/><Relationship Id="rId12" Type="http://schemas.openxmlformats.org/officeDocument/2006/relationships/ctrlProp" Target="../ctrlProps/ctrlProp16.xml"/><Relationship Id="rId17" Type="http://schemas.openxmlformats.org/officeDocument/2006/relationships/ctrlProp" Target="../ctrlProps/ctrlProp21.xml"/><Relationship Id="rId2" Type="http://schemas.openxmlformats.org/officeDocument/2006/relationships/drawing" Target="../drawings/drawing2.xml"/><Relationship Id="rId16" Type="http://schemas.openxmlformats.org/officeDocument/2006/relationships/ctrlProp" Target="../ctrlProps/ctrlProp20.xml"/><Relationship Id="rId20" Type="http://schemas.openxmlformats.org/officeDocument/2006/relationships/ctrlProp" Target="../ctrlProps/ctrlProp24.xml"/><Relationship Id="rId1" Type="http://schemas.openxmlformats.org/officeDocument/2006/relationships/printerSettings" Target="../printerSettings/printerSettings2.bin"/><Relationship Id="rId6" Type="http://schemas.openxmlformats.org/officeDocument/2006/relationships/ctrlProp" Target="../ctrlProps/ctrlProp10.xml"/><Relationship Id="rId11" Type="http://schemas.openxmlformats.org/officeDocument/2006/relationships/ctrlProp" Target="../ctrlProps/ctrlProp15.xml"/><Relationship Id="rId24" Type="http://schemas.openxmlformats.org/officeDocument/2006/relationships/ctrlProp" Target="../ctrlProps/ctrlProp28.xml"/><Relationship Id="rId5" Type="http://schemas.openxmlformats.org/officeDocument/2006/relationships/ctrlProp" Target="../ctrlProps/ctrlProp9.xml"/><Relationship Id="rId15" Type="http://schemas.openxmlformats.org/officeDocument/2006/relationships/ctrlProp" Target="../ctrlProps/ctrlProp19.xml"/><Relationship Id="rId23" Type="http://schemas.openxmlformats.org/officeDocument/2006/relationships/ctrlProp" Target="../ctrlProps/ctrlProp27.xml"/><Relationship Id="rId10" Type="http://schemas.openxmlformats.org/officeDocument/2006/relationships/ctrlProp" Target="../ctrlProps/ctrlProp14.xml"/><Relationship Id="rId19" Type="http://schemas.openxmlformats.org/officeDocument/2006/relationships/ctrlProp" Target="../ctrlProps/ctrlProp23.xml"/><Relationship Id="rId4" Type="http://schemas.openxmlformats.org/officeDocument/2006/relationships/ctrlProp" Target="../ctrlProps/ctrlProp8.xml"/><Relationship Id="rId9" Type="http://schemas.openxmlformats.org/officeDocument/2006/relationships/ctrlProp" Target="../ctrlProps/ctrlProp13.xml"/><Relationship Id="rId14" Type="http://schemas.openxmlformats.org/officeDocument/2006/relationships/ctrlProp" Target="../ctrlProps/ctrlProp18.xml"/><Relationship Id="rId22" Type="http://schemas.openxmlformats.org/officeDocument/2006/relationships/ctrlProp" Target="../ctrlProps/ctrlProp2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B1:U46"/>
  <sheetViews>
    <sheetView showGridLines="0" tabSelected="1" zoomScale="75" workbookViewId="0">
      <selection activeCell="I3" sqref="I3"/>
    </sheetView>
  </sheetViews>
  <sheetFormatPr defaultColWidth="8.85546875" defaultRowHeight="12.75" x14ac:dyDescent="0.2"/>
  <cols>
    <col min="1" max="1" width="1.42578125" style="1" customWidth="1"/>
    <col min="2" max="2" width="1.7109375" style="1" customWidth="1"/>
    <col min="3" max="3" width="4.7109375" style="2" customWidth="1"/>
    <col min="4" max="4" width="52.140625" style="1" customWidth="1"/>
    <col min="5" max="5" width="1.42578125" style="1" customWidth="1"/>
    <col min="6" max="12" width="20.7109375" style="1" customWidth="1"/>
    <col min="13" max="13" width="0.85546875" style="3" customWidth="1"/>
    <col min="14" max="14" width="8.85546875" style="1" customWidth="1"/>
    <col min="15" max="21" width="8.85546875" style="4" customWidth="1"/>
    <col min="22" max="16384" width="8.85546875" style="1"/>
  </cols>
  <sheetData>
    <row r="1" spans="2:21" ht="4.5" customHeight="1" thickBot="1" x14ac:dyDescent="0.25">
      <c r="F1" s="3"/>
      <c r="G1" s="3"/>
      <c r="H1" s="3"/>
      <c r="I1" s="3"/>
      <c r="J1" s="3"/>
    </row>
    <row r="2" spans="2:21" ht="24" customHeight="1" thickBot="1" x14ac:dyDescent="0.3">
      <c r="B2" s="5"/>
      <c r="C2" s="6" t="s">
        <v>52</v>
      </c>
      <c r="D2" s="7"/>
      <c r="E2" s="8"/>
      <c r="F2" s="9"/>
      <c r="G2" s="10" t="s">
        <v>53</v>
      </c>
      <c r="H2" s="8"/>
      <c r="I2" s="9"/>
      <c r="J2" s="11"/>
      <c r="K2" s="8"/>
      <c r="L2" s="8"/>
      <c r="M2" s="9"/>
    </row>
    <row r="3" spans="2:21" ht="16.5" thickBot="1" x14ac:dyDescent="0.3">
      <c r="B3" s="12"/>
      <c r="C3" s="182"/>
      <c r="D3" s="183"/>
      <c r="E3" s="13"/>
      <c r="F3" s="14" t="s">
        <v>43</v>
      </c>
      <c r="G3" s="15" t="s">
        <v>60</v>
      </c>
      <c r="H3" s="13"/>
      <c r="I3" s="141"/>
      <c r="J3" s="16" t="s">
        <v>89</v>
      </c>
      <c r="K3" s="16" t="s">
        <v>16</v>
      </c>
      <c r="L3" s="16" t="s">
        <v>23</v>
      </c>
      <c r="M3" s="17"/>
    </row>
    <row r="4" spans="2:21" ht="17.25" customHeight="1" thickBot="1" x14ac:dyDescent="0.3">
      <c r="B4" s="12"/>
      <c r="C4" s="184"/>
      <c r="D4" s="185"/>
      <c r="E4" s="13"/>
      <c r="F4" s="14" t="s">
        <v>17</v>
      </c>
      <c r="G4" s="15" t="s">
        <v>76</v>
      </c>
      <c r="H4" s="13"/>
      <c r="I4" s="142"/>
      <c r="J4" s="81"/>
      <c r="K4" s="82"/>
      <c r="L4" s="83"/>
      <c r="M4" s="17"/>
    </row>
    <row r="5" spans="2:21" ht="18" customHeight="1" thickBot="1" x14ac:dyDescent="0.3">
      <c r="B5" s="12"/>
      <c r="C5" s="184"/>
      <c r="D5" s="186"/>
      <c r="E5" s="13"/>
      <c r="F5" s="18" t="s">
        <v>7</v>
      </c>
      <c r="G5" s="15" t="s">
        <v>50</v>
      </c>
      <c r="H5" s="13"/>
      <c r="I5" s="140" t="str">
        <f>IF(AND(I3&gt;0,I4&gt;0),I3/I4,"-")</f>
        <v>-</v>
      </c>
      <c r="J5" s="81"/>
      <c r="K5" s="82"/>
      <c r="L5" s="83"/>
      <c r="M5" s="17"/>
    </row>
    <row r="6" spans="2:21" ht="17.25" customHeight="1" x14ac:dyDescent="0.25">
      <c r="B6" s="12"/>
      <c r="C6" s="187"/>
      <c r="D6" s="186"/>
      <c r="E6" s="13"/>
      <c r="F6" s="18" t="s">
        <v>24</v>
      </c>
      <c r="G6" s="15"/>
      <c r="H6" s="13"/>
      <c r="I6" s="19"/>
      <c r="J6" s="81"/>
      <c r="K6" s="82"/>
      <c r="L6" s="83"/>
      <c r="M6" s="17"/>
    </row>
    <row r="7" spans="2:21" ht="18.75" customHeight="1" thickBot="1" x14ac:dyDescent="0.3">
      <c r="B7" s="12"/>
      <c r="C7" s="178"/>
      <c r="D7" s="179"/>
      <c r="E7" s="13"/>
      <c r="F7" s="18" t="s">
        <v>51</v>
      </c>
      <c r="G7" s="20"/>
      <c r="H7" s="21"/>
      <c r="I7" s="22"/>
      <c r="J7" s="81"/>
      <c r="K7" s="82"/>
      <c r="L7" s="83"/>
      <c r="M7" s="17"/>
    </row>
    <row r="8" spans="2:21" ht="5.0999999999999996" customHeight="1" thickBot="1" x14ac:dyDescent="0.25">
      <c r="B8" s="23"/>
      <c r="C8" s="24"/>
      <c r="D8" s="24"/>
      <c r="E8" s="24"/>
      <c r="F8" s="25"/>
      <c r="G8" s="26"/>
      <c r="H8" s="21"/>
      <c r="I8" s="27"/>
      <c r="J8" s="23"/>
      <c r="K8" s="21"/>
      <c r="L8" s="21"/>
      <c r="M8" s="25"/>
    </row>
    <row r="9" spans="2:21" s="3" customFormat="1" ht="5.0999999999999996" customHeight="1" thickBot="1" x14ac:dyDescent="0.3">
      <c r="C9" s="28"/>
      <c r="F9" s="3" t="s">
        <v>15</v>
      </c>
      <c r="G9" s="29" t="s">
        <v>15</v>
      </c>
      <c r="H9" s="30" t="s">
        <v>15</v>
      </c>
      <c r="I9" s="31"/>
      <c r="J9" s="31"/>
      <c r="K9" s="31"/>
      <c r="L9" s="31"/>
      <c r="M9" s="31"/>
      <c r="O9" s="32"/>
      <c r="P9" s="32"/>
      <c r="Q9" s="32"/>
      <c r="R9" s="32"/>
      <c r="S9" s="32"/>
      <c r="T9" s="32"/>
      <c r="U9" s="32"/>
    </row>
    <row r="10" spans="2:21" ht="20.45" customHeight="1" x14ac:dyDescent="0.35">
      <c r="B10" s="5"/>
      <c r="C10" s="33" t="s">
        <v>54</v>
      </c>
      <c r="D10" s="7"/>
      <c r="E10" s="8"/>
      <c r="F10" s="34" t="s">
        <v>15</v>
      </c>
      <c r="G10" s="35" t="s">
        <v>15</v>
      </c>
      <c r="H10" s="34"/>
      <c r="I10" s="34"/>
      <c r="J10" s="34"/>
      <c r="K10" s="34"/>
      <c r="L10" s="34"/>
      <c r="M10" s="36"/>
    </row>
    <row r="11" spans="2:21" ht="3" customHeight="1" thickBot="1" x14ac:dyDescent="0.25">
      <c r="B11" s="12"/>
      <c r="C11" s="37"/>
      <c r="D11" s="37"/>
      <c r="E11" s="13"/>
      <c r="F11" s="38"/>
      <c r="G11" s="38"/>
      <c r="H11" s="38"/>
      <c r="I11" s="38"/>
      <c r="J11" s="38"/>
      <c r="K11" s="38"/>
      <c r="L11" s="38"/>
      <c r="M11" s="39"/>
    </row>
    <row r="12" spans="2:21" ht="15" customHeight="1" thickBot="1" x14ac:dyDescent="0.3">
      <c r="B12" s="12"/>
      <c r="C12" s="40" t="s">
        <v>27</v>
      </c>
      <c r="D12" s="37"/>
      <c r="E12" s="41" t="s">
        <v>15</v>
      </c>
      <c r="F12" s="42" t="s">
        <v>28</v>
      </c>
      <c r="G12" s="43" t="s">
        <v>29</v>
      </c>
      <c r="H12" s="44" t="s">
        <v>30</v>
      </c>
      <c r="I12" s="43" t="s">
        <v>31</v>
      </c>
      <c r="J12" s="44" t="s">
        <v>32</v>
      </c>
      <c r="K12" s="43" t="s">
        <v>33</v>
      </c>
      <c r="L12" s="44" t="s">
        <v>34</v>
      </c>
      <c r="M12" s="45"/>
    </row>
    <row r="13" spans="2:21" ht="15" customHeight="1" thickBot="1" x14ac:dyDescent="0.3">
      <c r="B13" s="12"/>
      <c r="C13" s="40"/>
      <c r="D13" s="46" t="s">
        <v>35</v>
      </c>
      <c r="E13" s="47"/>
      <c r="F13" s="125"/>
      <c r="G13" s="126"/>
      <c r="H13" s="126"/>
      <c r="I13" s="126"/>
      <c r="J13" s="126"/>
      <c r="K13" s="126"/>
      <c r="L13" s="126"/>
      <c r="M13" s="45"/>
    </row>
    <row r="14" spans="2:21" ht="29.25" customHeight="1" thickBot="1" x14ac:dyDescent="0.3">
      <c r="B14" s="12"/>
      <c r="C14" s="40"/>
      <c r="D14" s="180" t="s">
        <v>85</v>
      </c>
      <c r="E14" s="181"/>
      <c r="F14" s="84">
        <v>2</v>
      </c>
      <c r="G14" s="85">
        <v>1</v>
      </c>
      <c r="H14" s="85">
        <v>1</v>
      </c>
      <c r="I14" s="85">
        <v>1</v>
      </c>
      <c r="J14" s="85">
        <v>2</v>
      </c>
      <c r="K14" s="85">
        <v>2</v>
      </c>
      <c r="L14" s="85">
        <v>2</v>
      </c>
      <c r="M14" s="45"/>
    </row>
    <row r="15" spans="2:21" s="53" customFormat="1" ht="15" customHeight="1" x14ac:dyDescent="0.2">
      <c r="B15" s="48"/>
      <c r="C15" s="49" t="s">
        <v>8</v>
      </c>
      <c r="D15" s="50" t="s">
        <v>36</v>
      </c>
      <c r="E15" s="51"/>
      <c r="F15" s="149"/>
      <c r="G15" s="127"/>
      <c r="H15" s="127"/>
      <c r="I15" s="127"/>
      <c r="J15" s="127"/>
      <c r="K15" s="127"/>
      <c r="L15" s="127"/>
      <c r="M15" s="52"/>
      <c r="O15" s="54"/>
      <c r="P15" s="54"/>
      <c r="Q15" s="54"/>
      <c r="R15" s="54"/>
      <c r="S15" s="54"/>
      <c r="T15" s="54"/>
      <c r="U15" s="54"/>
    </row>
    <row r="16" spans="2:21" s="53" customFormat="1" ht="15" customHeight="1" x14ac:dyDescent="0.2">
      <c r="B16" s="48"/>
      <c r="C16" s="49" t="s">
        <v>9</v>
      </c>
      <c r="D16" s="50" t="s">
        <v>11</v>
      </c>
      <c r="E16" s="51"/>
      <c r="F16" s="150"/>
      <c r="G16" s="128"/>
      <c r="H16" s="128"/>
      <c r="I16" s="128"/>
      <c r="J16" s="128"/>
      <c r="K16" s="128"/>
      <c r="L16" s="128"/>
      <c r="M16" s="52"/>
      <c r="O16" s="54"/>
      <c r="P16" s="54"/>
      <c r="Q16" s="54"/>
      <c r="R16" s="54"/>
      <c r="S16" s="54"/>
      <c r="T16" s="54"/>
      <c r="U16" s="54"/>
    </row>
    <row r="17" spans="2:21" s="53" customFormat="1" ht="15" customHeight="1" x14ac:dyDescent="0.2">
      <c r="B17" s="48"/>
      <c r="C17" s="49" t="s">
        <v>58</v>
      </c>
      <c r="D17" s="50" t="s">
        <v>59</v>
      </c>
      <c r="E17" s="51"/>
      <c r="F17" s="151"/>
      <c r="G17" s="129"/>
      <c r="H17" s="129"/>
      <c r="I17" s="129"/>
      <c r="J17" s="129"/>
      <c r="K17" s="129"/>
      <c r="L17" s="129"/>
      <c r="M17" s="52"/>
      <c r="O17" s="54"/>
      <c r="P17" s="54"/>
      <c r="Q17" s="54"/>
      <c r="R17" s="54"/>
      <c r="S17" s="54"/>
      <c r="T17" s="54"/>
      <c r="U17" s="54"/>
    </row>
    <row r="18" spans="2:21" s="53" customFormat="1" ht="15" customHeight="1" x14ac:dyDescent="0.2">
      <c r="B18" s="48"/>
      <c r="C18" s="49" t="s">
        <v>44</v>
      </c>
      <c r="D18" s="50" t="s">
        <v>12</v>
      </c>
      <c r="E18" s="51"/>
      <c r="F18" s="150"/>
      <c r="G18" s="128"/>
      <c r="H18" s="128"/>
      <c r="I18" s="128"/>
      <c r="J18" s="128"/>
      <c r="K18" s="128"/>
      <c r="L18" s="128"/>
      <c r="M18" s="52"/>
      <c r="O18" s="54"/>
      <c r="P18" s="54"/>
      <c r="Q18" s="54"/>
      <c r="R18" s="54"/>
      <c r="S18" s="54"/>
      <c r="T18" s="54"/>
      <c r="U18" s="54"/>
    </row>
    <row r="19" spans="2:21" s="53" customFormat="1" ht="15" customHeight="1" x14ac:dyDescent="0.2">
      <c r="B19" s="48"/>
      <c r="C19" s="49" t="s">
        <v>45</v>
      </c>
      <c r="D19" s="50" t="s">
        <v>13</v>
      </c>
      <c r="E19" s="51"/>
      <c r="F19" s="150"/>
      <c r="G19" s="128"/>
      <c r="H19" s="128"/>
      <c r="I19" s="128"/>
      <c r="J19" s="128"/>
      <c r="K19" s="128"/>
      <c r="L19" s="128"/>
      <c r="M19" s="52"/>
      <c r="O19" s="54"/>
      <c r="P19" s="54"/>
      <c r="Q19" s="54"/>
      <c r="R19" s="54"/>
      <c r="S19" s="54"/>
      <c r="T19" s="54"/>
      <c r="U19" s="54"/>
    </row>
    <row r="20" spans="2:21" s="53" customFormat="1" ht="15" customHeight="1" x14ac:dyDescent="0.2">
      <c r="B20" s="48"/>
      <c r="C20" s="49" t="s">
        <v>37</v>
      </c>
      <c r="D20" s="50" t="s">
        <v>38</v>
      </c>
      <c r="E20" s="51"/>
      <c r="F20" s="150"/>
      <c r="G20" s="128"/>
      <c r="H20" s="128"/>
      <c r="I20" s="128"/>
      <c r="J20" s="128"/>
      <c r="K20" s="128"/>
      <c r="L20" s="128"/>
      <c r="M20" s="52"/>
      <c r="O20" s="54"/>
      <c r="P20" s="54"/>
      <c r="Q20" s="54"/>
      <c r="R20" s="54"/>
      <c r="S20" s="54"/>
      <c r="T20" s="54"/>
      <c r="U20" s="54"/>
    </row>
    <row r="21" spans="2:21" s="53" customFormat="1" ht="27" customHeight="1" thickBot="1" x14ac:dyDescent="0.25">
      <c r="B21" s="48"/>
      <c r="C21" s="49" t="s">
        <v>39</v>
      </c>
      <c r="D21" s="55" t="s">
        <v>80</v>
      </c>
      <c r="E21" s="51" t="s">
        <v>15</v>
      </c>
      <c r="F21" s="131" t="str">
        <f t="shared" ref="F21:L21" si="0">IF(F16&gt;0,IF((F15*(F17-((F17/F16)*(F18+F19))/60))*F20&gt;0,(F15*(F17-((F17/F16)*(F18+F19))/60))*F20,"-"),"-")</f>
        <v>-</v>
      </c>
      <c r="G21" s="131" t="str">
        <f t="shared" si="0"/>
        <v>-</v>
      </c>
      <c r="H21" s="131" t="str">
        <f t="shared" si="0"/>
        <v>-</v>
      </c>
      <c r="I21" s="131" t="str">
        <f t="shared" si="0"/>
        <v>-</v>
      </c>
      <c r="J21" s="131" t="str">
        <f t="shared" si="0"/>
        <v>-</v>
      </c>
      <c r="K21" s="131" t="str">
        <f t="shared" si="0"/>
        <v>-</v>
      </c>
      <c r="L21" s="131" t="str">
        <f t="shared" si="0"/>
        <v>-</v>
      </c>
      <c r="M21" s="52"/>
      <c r="O21" s="54"/>
      <c r="P21" s="54"/>
      <c r="Q21" s="54"/>
      <c r="R21" s="54"/>
      <c r="S21" s="54"/>
      <c r="T21" s="54"/>
      <c r="U21" s="54"/>
    </row>
    <row r="22" spans="2:21" s="53" customFormat="1" ht="2.1" customHeight="1" x14ac:dyDescent="0.2">
      <c r="B22" s="48"/>
      <c r="C22" s="49"/>
      <c r="D22" s="56"/>
      <c r="E22" s="51"/>
      <c r="F22" s="132"/>
      <c r="G22" s="132"/>
      <c r="H22" s="132"/>
      <c r="I22" s="132"/>
      <c r="J22" s="132"/>
      <c r="K22" s="132"/>
      <c r="L22" s="132"/>
      <c r="M22" s="52"/>
      <c r="O22" s="54"/>
      <c r="P22" s="54"/>
      <c r="Q22" s="54"/>
      <c r="R22" s="54"/>
      <c r="S22" s="54"/>
      <c r="T22" s="54"/>
      <c r="U22" s="54"/>
    </row>
    <row r="23" spans="2:21" s="53" customFormat="1" ht="16.5" thickBot="1" x14ac:dyDescent="0.25">
      <c r="B23" s="48"/>
      <c r="C23" s="57" t="s">
        <v>82</v>
      </c>
      <c r="D23" s="58"/>
      <c r="E23" s="59"/>
      <c r="F23" s="133"/>
      <c r="G23" s="133"/>
      <c r="H23" s="133"/>
      <c r="I23" s="133"/>
      <c r="J23" s="134"/>
      <c r="K23" s="134"/>
      <c r="L23" s="134"/>
      <c r="M23" s="62"/>
      <c r="O23" s="54"/>
      <c r="P23" s="54"/>
      <c r="Q23" s="54"/>
      <c r="R23" s="54"/>
      <c r="S23" s="54"/>
      <c r="T23" s="54"/>
      <c r="U23" s="54"/>
    </row>
    <row r="24" spans="2:21" s="53" customFormat="1" ht="14.45" customHeight="1" x14ac:dyDescent="0.2">
      <c r="B24" s="48"/>
      <c r="C24" s="49" t="s">
        <v>18</v>
      </c>
      <c r="D24" s="50" t="s">
        <v>46</v>
      </c>
      <c r="E24" s="59"/>
      <c r="F24" s="127"/>
      <c r="G24" s="127"/>
      <c r="H24" s="127"/>
      <c r="I24" s="127"/>
      <c r="J24" s="127"/>
      <c r="K24" s="127"/>
      <c r="L24" s="127"/>
      <c r="M24" s="52"/>
      <c r="O24" s="54"/>
      <c r="P24" s="54"/>
      <c r="Q24" s="54"/>
      <c r="R24" s="54"/>
      <c r="S24" s="54"/>
      <c r="T24" s="54"/>
      <c r="U24" s="54"/>
    </row>
    <row r="25" spans="2:21" s="53" customFormat="1" ht="14.45" customHeight="1" x14ac:dyDescent="0.2">
      <c r="B25" s="48"/>
      <c r="C25" s="49" t="s">
        <v>19</v>
      </c>
      <c r="D25" s="50" t="s">
        <v>48</v>
      </c>
      <c r="E25" s="59"/>
      <c r="F25" s="128"/>
      <c r="G25" s="128"/>
      <c r="H25" s="128"/>
      <c r="I25" s="128"/>
      <c r="J25" s="128"/>
      <c r="K25" s="128"/>
      <c r="L25" s="128"/>
      <c r="M25" s="52"/>
      <c r="O25" s="54"/>
      <c r="P25" s="54"/>
      <c r="Q25" s="54"/>
      <c r="R25" s="54"/>
      <c r="S25" s="54"/>
      <c r="T25" s="54"/>
      <c r="U25" s="54"/>
    </row>
    <row r="26" spans="2:21" s="53" customFormat="1" ht="14.45" customHeight="1" x14ac:dyDescent="0.2">
      <c r="B26" s="48"/>
      <c r="C26" s="49" t="s">
        <v>20</v>
      </c>
      <c r="D26" s="50" t="s">
        <v>49</v>
      </c>
      <c r="E26" s="59"/>
      <c r="F26" s="128"/>
      <c r="G26" s="128"/>
      <c r="H26" s="128"/>
      <c r="I26" s="128"/>
      <c r="J26" s="128"/>
      <c r="K26" s="128"/>
      <c r="L26" s="128"/>
      <c r="M26" s="52"/>
      <c r="O26" s="54"/>
      <c r="P26" s="54"/>
      <c r="Q26" s="54"/>
      <c r="R26" s="54"/>
      <c r="S26" s="54"/>
      <c r="T26" s="54"/>
      <c r="U26" s="54"/>
    </row>
    <row r="27" spans="2:21" s="53" customFormat="1" ht="14.25" customHeight="1" x14ac:dyDescent="0.2">
      <c r="B27" s="48"/>
      <c r="C27" s="49" t="s">
        <v>21</v>
      </c>
      <c r="D27" s="50" t="s">
        <v>47</v>
      </c>
      <c r="E27" s="59"/>
      <c r="F27" s="128"/>
      <c r="G27" s="128"/>
      <c r="H27" s="128"/>
      <c r="I27" s="128"/>
      <c r="J27" s="128"/>
      <c r="K27" s="128"/>
      <c r="L27" s="128"/>
      <c r="M27" s="52"/>
      <c r="O27" s="54"/>
      <c r="P27" s="54"/>
      <c r="Q27" s="54"/>
      <c r="R27" s="54"/>
      <c r="S27" s="54"/>
      <c r="T27" s="54"/>
      <c r="U27" s="54"/>
    </row>
    <row r="28" spans="2:21" s="53" customFormat="1" ht="32.25" customHeight="1" thickBot="1" x14ac:dyDescent="0.25">
      <c r="B28" s="48"/>
      <c r="C28" s="49" t="s">
        <v>14</v>
      </c>
      <c r="D28" s="63" t="s">
        <v>81</v>
      </c>
      <c r="E28" s="59"/>
      <c r="F28" s="130" t="str">
        <f>IF(F20&gt;0,F17/F16*(F24*F25+F26+F27)*F15*F20/60,"-")</f>
        <v>-</v>
      </c>
      <c r="G28" s="130" t="str">
        <f t="shared" ref="G28:L28" si="1">IF(G20&gt;0,G17/G16*(G24*G25+G26+G27)*G15*G20/60,"-")</f>
        <v>-</v>
      </c>
      <c r="H28" s="130" t="str">
        <f t="shared" si="1"/>
        <v>-</v>
      </c>
      <c r="I28" s="130" t="str">
        <f t="shared" si="1"/>
        <v>-</v>
      </c>
      <c r="J28" s="130" t="str">
        <f t="shared" si="1"/>
        <v>-</v>
      </c>
      <c r="K28" s="130" t="str">
        <f t="shared" si="1"/>
        <v>-</v>
      </c>
      <c r="L28" s="130" t="str">
        <f t="shared" si="1"/>
        <v>-</v>
      </c>
      <c r="M28" s="52"/>
      <c r="O28" s="54"/>
      <c r="P28" s="54"/>
      <c r="Q28" s="54"/>
      <c r="R28" s="54"/>
      <c r="S28" s="54"/>
      <c r="T28" s="54"/>
      <c r="U28" s="54"/>
    </row>
    <row r="29" spans="2:21" s="53" customFormat="1" ht="3.95" customHeight="1" thickBot="1" x14ac:dyDescent="0.25">
      <c r="B29" s="48"/>
      <c r="C29" s="49"/>
      <c r="D29" s="56"/>
      <c r="E29" s="59"/>
      <c r="F29" s="136"/>
      <c r="G29" s="136"/>
      <c r="H29" s="136"/>
      <c r="I29" s="136"/>
      <c r="J29" s="136"/>
      <c r="K29" s="136"/>
      <c r="L29" s="136"/>
      <c r="M29" s="52"/>
      <c r="O29" s="54"/>
      <c r="P29" s="54"/>
      <c r="Q29" s="54"/>
      <c r="R29" s="54"/>
      <c r="S29" s="54"/>
      <c r="T29" s="54"/>
      <c r="U29" s="54"/>
    </row>
    <row r="30" spans="2:21" s="53" customFormat="1" ht="17.45" customHeight="1" thickBot="1" x14ac:dyDescent="0.25">
      <c r="B30" s="48"/>
      <c r="C30" s="49" t="s">
        <v>40</v>
      </c>
      <c r="D30" s="64" t="s">
        <v>55</v>
      </c>
      <c r="E30" s="59"/>
      <c r="F30" s="65" t="str">
        <f t="shared" ref="F30:L30" si="2">IF(F21="-","-",(F21-F28)/F21)</f>
        <v>-</v>
      </c>
      <c r="G30" s="65" t="str">
        <f t="shared" si="2"/>
        <v>-</v>
      </c>
      <c r="H30" s="65" t="str">
        <f t="shared" si="2"/>
        <v>-</v>
      </c>
      <c r="I30" s="65" t="str">
        <f t="shared" si="2"/>
        <v>-</v>
      </c>
      <c r="J30" s="65" t="str">
        <f t="shared" si="2"/>
        <v>-</v>
      </c>
      <c r="K30" s="65" t="str">
        <f t="shared" si="2"/>
        <v>-</v>
      </c>
      <c r="L30" s="65" t="str">
        <f t="shared" si="2"/>
        <v>-</v>
      </c>
      <c r="M30" s="52"/>
      <c r="O30" s="54"/>
      <c r="P30" s="54"/>
      <c r="Q30" s="54"/>
      <c r="R30" s="54"/>
      <c r="S30" s="54"/>
      <c r="T30" s="54"/>
      <c r="U30" s="54"/>
    </row>
    <row r="31" spans="2:21" s="53" customFormat="1" ht="2.1" customHeight="1" x14ac:dyDescent="0.2">
      <c r="B31" s="48"/>
      <c r="C31" s="49"/>
      <c r="D31" s="56"/>
      <c r="E31" s="59"/>
      <c r="F31" s="136"/>
      <c r="G31" s="136"/>
      <c r="H31" s="136"/>
      <c r="I31" s="136"/>
      <c r="J31" s="136"/>
      <c r="K31" s="136"/>
      <c r="L31" s="136"/>
      <c r="M31" s="52"/>
      <c r="O31" s="54"/>
      <c r="P31" s="54"/>
      <c r="Q31" s="54"/>
      <c r="R31" s="54"/>
      <c r="S31" s="54"/>
      <c r="T31" s="54"/>
      <c r="U31" s="54"/>
    </row>
    <row r="32" spans="2:21" s="53" customFormat="1" ht="16.5" customHeight="1" thickBot="1" x14ac:dyDescent="0.25">
      <c r="B32" s="48"/>
      <c r="C32" s="57" t="s">
        <v>10</v>
      </c>
      <c r="D32" s="56"/>
      <c r="E32" s="59"/>
      <c r="F32" s="136"/>
      <c r="G32" s="136"/>
      <c r="H32" s="136"/>
      <c r="I32" s="136"/>
      <c r="J32" s="136"/>
      <c r="K32" s="136"/>
      <c r="L32" s="136"/>
      <c r="M32" s="52"/>
      <c r="O32" s="54"/>
      <c r="P32" s="54"/>
      <c r="Q32" s="54"/>
      <c r="R32" s="54"/>
      <c r="S32" s="54"/>
      <c r="T32" s="54"/>
      <c r="U32" s="54"/>
    </row>
    <row r="33" spans="2:21" s="53" customFormat="1" ht="28.5" customHeight="1" thickBot="1" x14ac:dyDescent="0.25">
      <c r="B33" s="48"/>
      <c r="C33" s="49"/>
      <c r="D33" s="66" t="s">
        <v>56</v>
      </c>
      <c r="E33" s="59"/>
      <c r="F33" s="143"/>
      <c r="G33" s="143"/>
      <c r="H33" s="143"/>
      <c r="I33" s="143"/>
      <c r="J33" s="143"/>
      <c r="K33" s="143"/>
      <c r="L33" s="143"/>
      <c r="M33" s="52"/>
      <c r="O33" s="54"/>
      <c r="P33" s="54"/>
      <c r="Q33" s="54"/>
      <c r="R33" s="54"/>
      <c r="S33" s="54"/>
      <c r="T33" s="54"/>
      <c r="U33" s="54"/>
    </row>
    <row r="34" spans="2:21" s="53" customFormat="1" ht="17.850000000000001" customHeight="1" thickBot="1" x14ac:dyDescent="0.25">
      <c r="B34" s="48"/>
      <c r="C34" s="49" t="s">
        <v>41</v>
      </c>
      <c r="D34" s="64" t="s">
        <v>10</v>
      </c>
      <c r="E34" s="59"/>
      <c r="F34" s="67" t="str">
        <f t="shared" ref="F34:L34" si="3">IF(F21="-","-",IF(F33="",1,(1-F33)))</f>
        <v>-</v>
      </c>
      <c r="G34" s="67" t="str">
        <f t="shared" si="3"/>
        <v>-</v>
      </c>
      <c r="H34" s="67" t="str">
        <f t="shared" si="3"/>
        <v>-</v>
      </c>
      <c r="I34" s="67" t="str">
        <f t="shared" si="3"/>
        <v>-</v>
      </c>
      <c r="J34" s="67" t="str">
        <f t="shared" si="3"/>
        <v>-</v>
      </c>
      <c r="K34" s="67" t="str">
        <f t="shared" si="3"/>
        <v>-</v>
      </c>
      <c r="L34" s="67" t="str">
        <f t="shared" si="3"/>
        <v>-</v>
      </c>
      <c r="M34" s="52"/>
      <c r="O34" s="54"/>
      <c r="P34" s="54"/>
      <c r="Q34" s="54"/>
      <c r="R34" s="54"/>
      <c r="S34" s="54"/>
      <c r="T34" s="54"/>
      <c r="U34" s="54"/>
    </row>
    <row r="35" spans="2:21" s="53" customFormat="1" ht="2.1" customHeight="1" x14ac:dyDescent="0.2">
      <c r="B35" s="48"/>
      <c r="C35" s="49"/>
      <c r="D35" s="56"/>
      <c r="E35" s="51"/>
      <c r="F35" s="136"/>
      <c r="G35" s="136"/>
      <c r="H35" s="136"/>
      <c r="I35" s="136"/>
      <c r="J35" s="136"/>
      <c r="K35" s="136"/>
      <c r="L35" s="136"/>
      <c r="M35" s="52"/>
      <c r="O35" s="54"/>
      <c r="P35" s="54"/>
      <c r="Q35" s="54"/>
      <c r="R35" s="54"/>
      <c r="S35" s="54"/>
      <c r="T35" s="54"/>
      <c r="U35" s="54"/>
    </row>
    <row r="36" spans="2:21" s="53" customFormat="1" ht="16.5" thickBot="1" x14ac:dyDescent="0.25">
      <c r="B36" s="48"/>
      <c r="C36" s="57" t="s">
        <v>42</v>
      </c>
      <c r="D36" s="58"/>
      <c r="E36" s="59"/>
      <c r="F36" s="138"/>
      <c r="G36" s="138"/>
      <c r="H36" s="138"/>
      <c r="I36" s="138"/>
      <c r="J36" s="138"/>
      <c r="K36" s="138"/>
      <c r="L36" s="138"/>
      <c r="M36" s="62"/>
      <c r="O36" s="54"/>
      <c r="P36" s="54"/>
      <c r="Q36" s="54"/>
      <c r="R36" s="54"/>
      <c r="S36" s="54"/>
      <c r="T36" s="54"/>
      <c r="U36" s="54"/>
    </row>
    <row r="37" spans="2:21" s="53" customFormat="1" ht="29.25" customHeight="1" thickBot="1" x14ac:dyDescent="0.25">
      <c r="B37" s="48"/>
      <c r="C37" s="68"/>
      <c r="D37" s="55" t="s">
        <v>83</v>
      </c>
      <c r="E37" s="51"/>
      <c r="F37" s="137" t="str">
        <f>IF(OR(F21="-",F34="-",$I$5=0),"-",F21*3600*F30*F34 / $I$5)</f>
        <v>-</v>
      </c>
      <c r="G37" s="137" t="str">
        <f t="shared" ref="G37:L37" si="4">IF(OR(G21="-",G34="-",$I$5=0),"-",G21*3600*G30*G34 / $I$5)</f>
        <v>-</v>
      </c>
      <c r="H37" s="137" t="str">
        <f t="shared" si="4"/>
        <v>-</v>
      </c>
      <c r="I37" s="137" t="str">
        <f t="shared" si="4"/>
        <v>-</v>
      </c>
      <c r="J37" s="137" t="str">
        <f t="shared" si="4"/>
        <v>-</v>
      </c>
      <c r="K37" s="137" t="str">
        <f t="shared" si="4"/>
        <v>-</v>
      </c>
      <c r="L37" s="137" t="str">
        <f t="shared" si="4"/>
        <v>-</v>
      </c>
      <c r="M37" s="52"/>
      <c r="O37" s="54"/>
      <c r="P37" s="54"/>
      <c r="Q37" s="54"/>
      <c r="R37" s="54"/>
      <c r="S37" s="54"/>
      <c r="T37" s="54"/>
      <c r="U37" s="54"/>
    </row>
    <row r="38" spans="2:21" s="53" customFormat="1" ht="5.0999999999999996" customHeight="1" thickBot="1" x14ac:dyDescent="0.25">
      <c r="B38" s="48"/>
      <c r="C38" s="49"/>
      <c r="D38" s="58"/>
      <c r="E38" s="51"/>
      <c r="F38" s="136"/>
      <c r="G38" s="136"/>
      <c r="H38" s="136"/>
      <c r="I38" s="136"/>
      <c r="J38" s="136"/>
      <c r="K38" s="136"/>
      <c r="L38" s="136"/>
      <c r="M38" s="52"/>
      <c r="O38" s="54"/>
      <c r="P38" s="54"/>
      <c r="Q38" s="54"/>
      <c r="R38" s="54"/>
      <c r="S38" s="54"/>
      <c r="T38" s="54"/>
      <c r="U38" s="54"/>
    </row>
    <row r="39" spans="2:21" s="53" customFormat="1" ht="27.75" customHeight="1" x14ac:dyDescent="0.2">
      <c r="B39" s="48"/>
      <c r="C39" s="49" t="s">
        <v>22</v>
      </c>
      <c r="D39" s="66" t="s">
        <v>57</v>
      </c>
      <c r="E39" s="59"/>
      <c r="F39" s="135"/>
      <c r="G39" s="135"/>
      <c r="H39" s="135"/>
      <c r="I39" s="135"/>
      <c r="J39" s="135"/>
      <c r="K39" s="135"/>
      <c r="L39" s="135"/>
      <c r="M39" s="52"/>
      <c r="O39" s="54"/>
      <c r="P39" s="54"/>
      <c r="Q39" s="54"/>
      <c r="R39" s="54"/>
      <c r="S39" s="54"/>
      <c r="T39" s="54"/>
      <c r="U39" s="54"/>
    </row>
    <row r="40" spans="2:21" s="53" customFormat="1" ht="16.5" customHeight="1" x14ac:dyDescent="0.2">
      <c r="B40" s="48"/>
      <c r="C40" s="51" t="s">
        <v>15</v>
      </c>
      <c r="D40" s="69" t="s">
        <v>84</v>
      </c>
      <c r="E40" s="51" t="s">
        <v>15</v>
      </c>
      <c r="F40" s="139" t="str">
        <f t="shared" ref="F40:L40" si="5">IF(OR(F21="-",F34="-",F39=0),"-",(F21-F28)*3600/F39*F34)</f>
        <v>-</v>
      </c>
      <c r="G40" s="139" t="str">
        <f t="shared" si="5"/>
        <v>-</v>
      </c>
      <c r="H40" s="139" t="str">
        <f t="shared" si="5"/>
        <v>-</v>
      </c>
      <c r="I40" s="139" t="str">
        <f t="shared" si="5"/>
        <v>-</v>
      </c>
      <c r="J40" s="139" t="str">
        <f t="shared" si="5"/>
        <v>-</v>
      </c>
      <c r="K40" s="139" t="str">
        <f t="shared" si="5"/>
        <v>-</v>
      </c>
      <c r="L40" s="139" t="str">
        <f t="shared" si="5"/>
        <v>-</v>
      </c>
      <c r="M40" s="52"/>
      <c r="O40" s="54"/>
      <c r="P40" s="54"/>
      <c r="Q40" s="54"/>
      <c r="R40" s="54"/>
      <c r="S40" s="54"/>
      <c r="T40" s="54"/>
      <c r="U40" s="54"/>
    </row>
    <row r="41" spans="2:21" s="53" customFormat="1" ht="6" customHeight="1" thickBot="1" x14ac:dyDescent="0.25">
      <c r="B41" s="70"/>
      <c r="C41" s="71"/>
      <c r="D41" s="72"/>
      <c r="E41" s="73"/>
      <c r="F41" s="74"/>
      <c r="G41" s="74"/>
      <c r="H41" s="74"/>
      <c r="I41" s="74"/>
      <c r="J41" s="74"/>
      <c r="K41" s="74"/>
      <c r="L41" s="74"/>
      <c r="M41" s="75"/>
      <c r="O41" s="54"/>
      <c r="P41" s="54"/>
      <c r="Q41" s="54"/>
      <c r="R41" s="54"/>
      <c r="S41" s="54"/>
      <c r="T41" s="54"/>
      <c r="U41" s="54"/>
    </row>
    <row r="42" spans="2:21" s="53" customFormat="1" ht="7.15" customHeight="1" x14ac:dyDescent="0.2">
      <c r="C42" s="76"/>
      <c r="D42" s="77"/>
      <c r="E42" s="78"/>
      <c r="F42" s="79"/>
      <c r="G42" s="79"/>
      <c r="H42" s="79"/>
      <c r="I42" s="79"/>
      <c r="J42" s="79"/>
      <c r="K42" s="79"/>
      <c r="L42" s="79"/>
      <c r="M42" s="80"/>
      <c r="O42" s="54"/>
      <c r="P42" s="54"/>
      <c r="Q42" s="54"/>
      <c r="R42" s="54"/>
      <c r="S42" s="54"/>
      <c r="T42" s="54"/>
      <c r="U42" s="54"/>
    </row>
    <row r="43" spans="2:21" x14ac:dyDescent="0.2">
      <c r="C43" s="144"/>
      <c r="D43" s="145"/>
    </row>
    <row r="44" spans="2:21" x14ac:dyDescent="0.2">
      <c r="B44" s="2">
        <v>0</v>
      </c>
      <c r="C44" s="144" t="s">
        <v>25</v>
      </c>
      <c r="D44" s="145"/>
    </row>
    <row r="45" spans="2:21" x14ac:dyDescent="0.2">
      <c r="B45" s="1">
        <v>1</v>
      </c>
      <c r="C45" s="144" t="s">
        <v>26</v>
      </c>
      <c r="D45" s="145"/>
    </row>
    <row r="46" spans="2:21" x14ac:dyDescent="0.2">
      <c r="C46" s="144"/>
      <c r="D46" s="145"/>
    </row>
  </sheetData>
  <sheetProtection password="CB29" sheet="1" objects="1" scenarios="1"/>
  <mergeCells count="6">
    <mergeCell ref="C7:D7"/>
    <mergeCell ref="D14:E14"/>
    <mergeCell ref="C3:D3"/>
    <mergeCell ref="C4:D4"/>
    <mergeCell ref="C5:D5"/>
    <mergeCell ref="C6:D6"/>
  </mergeCells>
  <phoneticPr fontId="18" type="noConversion"/>
  <conditionalFormatting sqref="F39:L39">
    <cfRule type="cellIs" dxfId="0" priority="1" stopIfTrue="1" operator="greaterThan">
      <formula>F$37</formula>
    </cfRule>
  </conditionalFormatting>
  <dataValidations count="1">
    <dataValidation allowBlank="1" showInputMessage="1" showErrorMessage="1" errorTitle="Capacity Alert" error="Weekly Production volumes CANNOT be met with this plan." sqref="F39:L39"/>
  </dataValidations>
  <pageMargins left="0.75" right="0.75" top="1" bottom="1" header="0.5" footer="0.5"/>
  <pageSetup paperSize="9" scale="85"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31" r:id="rId4" name="Drop Down 7">
              <controlPr locked="0" defaultSize="0" autoLine="0" autoPict="0">
                <anchor moveWithCells="1">
                  <from>
                    <xdr:col>5</xdr:col>
                    <xdr:colOff>0</xdr:colOff>
                    <xdr:row>13</xdr:row>
                    <xdr:rowOff>0</xdr:rowOff>
                  </from>
                  <to>
                    <xdr:col>6</xdr:col>
                    <xdr:colOff>0</xdr:colOff>
                    <xdr:row>13</xdr:row>
                    <xdr:rowOff>295275</xdr:rowOff>
                  </to>
                </anchor>
              </controlPr>
            </control>
          </mc:Choice>
        </mc:AlternateContent>
        <mc:AlternateContent xmlns:mc="http://schemas.openxmlformats.org/markup-compatibility/2006">
          <mc:Choice Requires="x14">
            <control shapeId="1032" r:id="rId5" name="Drop Down 8">
              <controlPr defaultSize="0" autoLine="0" autoPict="0">
                <anchor moveWithCells="1">
                  <from>
                    <xdr:col>6</xdr:col>
                    <xdr:colOff>0</xdr:colOff>
                    <xdr:row>13</xdr:row>
                    <xdr:rowOff>0</xdr:rowOff>
                  </from>
                  <to>
                    <xdr:col>7</xdr:col>
                    <xdr:colOff>0</xdr:colOff>
                    <xdr:row>13</xdr:row>
                    <xdr:rowOff>295275</xdr:rowOff>
                  </to>
                </anchor>
              </controlPr>
            </control>
          </mc:Choice>
        </mc:AlternateContent>
        <mc:AlternateContent xmlns:mc="http://schemas.openxmlformats.org/markup-compatibility/2006">
          <mc:Choice Requires="x14">
            <control shapeId="1033" r:id="rId6" name="Drop Down 9">
              <controlPr defaultSize="0" autoLine="0" autoPict="0">
                <anchor moveWithCells="1">
                  <from>
                    <xdr:col>7</xdr:col>
                    <xdr:colOff>0</xdr:colOff>
                    <xdr:row>13</xdr:row>
                    <xdr:rowOff>0</xdr:rowOff>
                  </from>
                  <to>
                    <xdr:col>8</xdr:col>
                    <xdr:colOff>0</xdr:colOff>
                    <xdr:row>13</xdr:row>
                    <xdr:rowOff>295275</xdr:rowOff>
                  </to>
                </anchor>
              </controlPr>
            </control>
          </mc:Choice>
        </mc:AlternateContent>
        <mc:AlternateContent xmlns:mc="http://schemas.openxmlformats.org/markup-compatibility/2006">
          <mc:Choice Requires="x14">
            <control shapeId="1034" r:id="rId7" name="Drop Down 10">
              <controlPr defaultSize="0" autoLine="0" autoPict="0">
                <anchor moveWithCells="1">
                  <from>
                    <xdr:col>8</xdr:col>
                    <xdr:colOff>0</xdr:colOff>
                    <xdr:row>13</xdr:row>
                    <xdr:rowOff>0</xdr:rowOff>
                  </from>
                  <to>
                    <xdr:col>9</xdr:col>
                    <xdr:colOff>0</xdr:colOff>
                    <xdr:row>13</xdr:row>
                    <xdr:rowOff>295275</xdr:rowOff>
                  </to>
                </anchor>
              </controlPr>
            </control>
          </mc:Choice>
        </mc:AlternateContent>
        <mc:AlternateContent xmlns:mc="http://schemas.openxmlformats.org/markup-compatibility/2006">
          <mc:Choice Requires="x14">
            <control shapeId="1035" r:id="rId8" name="Drop Down 11">
              <controlPr defaultSize="0" autoLine="0" autoPict="0">
                <anchor moveWithCells="1">
                  <from>
                    <xdr:col>9</xdr:col>
                    <xdr:colOff>0</xdr:colOff>
                    <xdr:row>13</xdr:row>
                    <xdr:rowOff>0</xdr:rowOff>
                  </from>
                  <to>
                    <xdr:col>10</xdr:col>
                    <xdr:colOff>0</xdr:colOff>
                    <xdr:row>13</xdr:row>
                    <xdr:rowOff>295275</xdr:rowOff>
                  </to>
                </anchor>
              </controlPr>
            </control>
          </mc:Choice>
        </mc:AlternateContent>
        <mc:AlternateContent xmlns:mc="http://schemas.openxmlformats.org/markup-compatibility/2006">
          <mc:Choice Requires="x14">
            <control shapeId="1036" r:id="rId9" name="Drop Down 12">
              <controlPr defaultSize="0" autoLine="0" autoPict="0">
                <anchor moveWithCells="1">
                  <from>
                    <xdr:col>10</xdr:col>
                    <xdr:colOff>0</xdr:colOff>
                    <xdr:row>13</xdr:row>
                    <xdr:rowOff>0</xdr:rowOff>
                  </from>
                  <to>
                    <xdr:col>11</xdr:col>
                    <xdr:colOff>0</xdr:colOff>
                    <xdr:row>13</xdr:row>
                    <xdr:rowOff>295275</xdr:rowOff>
                  </to>
                </anchor>
              </controlPr>
            </control>
          </mc:Choice>
        </mc:AlternateContent>
        <mc:AlternateContent xmlns:mc="http://schemas.openxmlformats.org/markup-compatibility/2006">
          <mc:Choice Requires="x14">
            <control shapeId="1037" r:id="rId10" name="Drop Down 13">
              <controlPr defaultSize="0" autoLine="0" autoPict="0">
                <anchor moveWithCells="1">
                  <from>
                    <xdr:col>11</xdr:col>
                    <xdr:colOff>0</xdr:colOff>
                    <xdr:row>13</xdr:row>
                    <xdr:rowOff>0</xdr:rowOff>
                  </from>
                  <to>
                    <xdr:col>12</xdr:col>
                    <xdr:colOff>0</xdr:colOff>
                    <xdr:row>13</xdr:row>
                    <xdr:rowOff>295275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B1:N67"/>
  <sheetViews>
    <sheetView showGridLines="0" zoomScale="75" workbookViewId="0">
      <selection activeCell="B26" sqref="B26"/>
    </sheetView>
  </sheetViews>
  <sheetFormatPr defaultColWidth="8.85546875" defaultRowHeight="12.75" x14ac:dyDescent="0.2"/>
  <cols>
    <col min="1" max="1" width="1.42578125" style="1" customWidth="1"/>
    <col min="2" max="2" width="1.140625" style="1" customWidth="1"/>
    <col min="3" max="3" width="5.42578125" style="2" customWidth="1"/>
    <col min="4" max="4" width="47.42578125" style="1" customWidth="1"/>
    <col min="5" max="5" width="0.85546875" style="1" customWidth="1"/>
    <col min="6" max="12" width="20.28515625" style="1" customWidth="1"/>
    <col min="13" max="13" width="0.85546875" style="3" customWidth="1"/>
    <col min="14" max="16384" width="8.85546875" style="1"/>
  </cols>
  <sheetData>
    <row r="1" spans="2:14" ht="13.5" thickBot="1" x14ac:dyDescent="0.25"/>
    <row r="2" spans="2:14" s="86" customFormat="1" ht="27.95" customHeight="1" thickBot="1" x14ac:dyDescent="0.25">
      <c r="B2" s="194" t="s">
        <v>79</v>
      </c>
      <c r="C2" s="195"/>
      <c r="D2" s="195"/>
      <c r="E2" s="195"/>
      <c r="F2" s="195"/>
      <c r="G2" s="195"/>
      <c r="H2" s="195"/>
      <c r="I2" s="195"/>
      <c r="J2" s="195"/>
      <c r="K2" s="195"/>
      <c r="L2" s="195"/>
      <c r="M2" s="196"/>
    </row>
    <row r="3" spans="2:14" s="87" customFormat="1" ht="53.25" customHeight="1" x14ac:dyDescent="0.2">
      <c r="B3" s="88"/>
      <c r="C3" s="197" t="s">
        <v>90</v>
      </c>
      <c r="D3" s="198"/>
      <c r="E3" s="198"/>
      <c r="F3" s="198"/>
      <c r="G3" s="198"/>
      <c r="H3" s="198"/>
      <c r="I3" s="198"/>
      <c r="J3" s="198"/>
      <c r="K3" s="198"/>
      <c r="L3" s="88"/>
      <c r="M3" s="88"/>
    </row>
    <row r="4" spans="2:14" s="87" customFormat="1" ht="12.75" customHeight="1" x14ac:dyDescent="0.2">
      <c r="B4" s="89"/>
      <c r="C4" s="89"/>
      <c r="D4" s="89"/>
      <c r="E4" s="89"/>
      <c r="F4" s="89"/>
      <c r="G4" s="89"/>
      <c r="H4" s="89"/>
      <c r="I4" s="89"/>
      <c r="J4" s="89"/>
      <c r="K4" s="89"/>
      <c r="L4" s="89"/>
      <c r="M4" s="89"/>
    </row>
    <row r="5" spans="2:14" s="86" customFormat="1" ht="324.75" customHeight="1" thickBot="1" x14ac:dyDescent="0.25">
      <c r="B5" s="199" t="s">
        <v>100</v>
      </c>
      <c r="C5" s="200"/>
      <c r="D5" s="200"/>
      <c r="E5" s="200"/>
      <c r="F5" s="200"/>
      <c r="G5" s="200"/>
      <c r="H5" s="200"/>
      <c r="I5" s="200"/>
      <c r="J5" s="200"/>
      <c r="K5" s="200"/>
      <c r="L5" s="200"/>
      <c r="M5" s="200"/>
    </row>
    <row r="6" spans="2:14" s="90" customFormat="1" ht="27.95" customHeight="1" thickBot="1" x14ac:dyDescent="0.35">
      <c r="B6" s="201" t="s">
        <v>62</v>
      </c>
      <c r="C6" s="202"/>
      <c r="D6" s="202"/>
      <c r="E6" s="202"/>
      <c r="F6" s="202"/>
      <c r="G6" s="202"/>
      <c r="H6" s="202"/>
      <c r="I6" s="202"/>
      <c r="J6" s="202"/>
      <c r="K6" s="202"/>
      <c r="L6" s="202"/>
      <c r="M6" s="203"/>
    </row>
    <row r="7" spans="2:14" ht="18" customHeight="1" thickBot="1" x14ac:dyDescent="0.25">
      <c r="B7" s="3"/>
      <c r="C7" s="28"/>
      <c r="D7" s="91"/>
      <c r="E7" s="91"/>
      <c r="F7" s="3"/>
      <c r="G7" s="3"/>
      <c r="H7" s="3"/>
      <c r="I7" s="3"/>
      <c r="J7" s="3"/>
      <c r="K7" s="3"/>
      <c r="L7" s="3"/>
      <c r="N7" s="3"/>
    </row>
    <row r="8" spans="2:14" ht="21" thickBot="1" x14ac:dyDescent="0.35">
      <c r="B8" s="5"/>
      <c r="C8" s="92" t="s">
        <v>63</v>
      </c>
      <c r="D8" s="7"/>
      <c r="E8" s="7"/>
      <c r="F8" s="9"/>
      <c r="G8" s="10" t="s">
        <v>53</v>
      </c>
      <c r="H8" s="8"/>
      <c r="I8" s="9"/>
      <c r="J8" s="10" t="s">
        <v>91</v>
      </c>
      <c r="K8" s="8"/>
      <c r="L8" s="8"/>
      <c r="M8" s="9"/>
      <c r="N8" s="3"/>
    </row>
    <row r="9" spans="2:14" ht="13.5" customHeight="1" thickBot="1" x14ac:dyDescent="0.25">
      <c r="B9" s="12"/>
      <c r="C9" s="93"/>
      <c r="D9" s="13"/>
      <c r="E9" s="13"/>
      <c r="F9" s="17"/>
      <c r="G9" s="15" t="s">
        <v>60</v>
      </c>
      <c r="H9" s="13"/>
      <c r="I9" s="141">
        <v>46000</v>
      </c>
      <c r="J9" s="12"/>
      <c r="K9" s="13"/>
      <c r="L9" s="13"/>
      <c r="M9" s="17"/>
      <c r="N9" s="3"/>
    </row>
    <row r="10" spans="2:14" ht="15" customHeight="1" thickBot="1" x14ac:dyDescent="0.3">
      <c r="B10" s="12"/>
      <c r="C10" s="182" t="s">
        <v>86</v>
      </c>
      <c r="D10" s="183"/>
      <c r="E10" s="146"/>
      <c r="F10" s="18" t="s">
        <v>64</v>
      </c>
      <c r="G10" s="15" t="s">
        <v>61</v>
      </c>
      <c r="H10" s="13"/>
      <c r="I10" s="142">
        <v>46</v>
      </c>
      <c r="J10" s="94" t="s">
        <v>89</v>
      </c>
      <c r="K10" s="16" t="s">
        <v>16</v>
      </c>
      <c r="L10" s="16" t="s">
        <v>23</v>
      </c>
      <c r="M10" s="17"/>
      <c r="N10" s="3"/>
    </row>
    <row r="11" spans="2:14" ht="15" customHeight="1" thickBot="1" x14ac:dyDescent="0.3">
      <c r="B11" s="12"/>
      <c r="C11" s="184" t="s">
        <v>87</v>
      </c>
      <c r="D11" s="185"/>
      <c r="E11" s="147"/>
      <c r="F11" s="14" t="s">
        <v>17</v>
      </c>
      <c r="G11" s="15" t="s">
        <v>50</v>
      </c>
      <c r="H11" s="13"/>
      <c r="I11" s="152">
        <f>I9/I10</f>
        <v>1000</v>
      </c>
      <c r="J11" s="81" t="s">
        <v>101</v>
      </c>
      <c r="K11" s="177">
        <v>40558</v>
      </c>
      <c r="L11" s="83" t="s">
        <v>99</v>
      </c>
      <c r="M11" s="17"/>
      <c r="N11" s="98"/>
    </row>
    <row r="12" spans="2:14" ht="15" customHeight="1" x14ac:dyDescent="0.25">
      <c r="B12" s="12"/>
      <c r="C12" s="184">
        <v>12345</v>
      </c>
      <c r="D12" s="186"/>
      <c r="E12" s="147"/>
      <c r="F12" s="18" t="s">
        <v>7</v>
      </c>
      <c r="G12" s="99"/>
      <c r="H12" s="13"/>
      <c r="I12" s="100"/>
      <c r="J12" s="95"/>
      <c r="K12" s="96"/>
      <c r="L12" s="97"/>
      <c r="M12" s="17"/>
      <c r="N12" s="98"/>
    </row>
    <row r="13" spans="2:14" ht="15" customHeight="1" x14ac:dyDescent="0.25">
      <c r="B13" s="12"/>
      <c r="C13" s="187">
        <v>40558</v>
      </c>
      <c r="D13" s="186"/>
      <c r="E13" s="147"/>
      <c r="F13" s="18" t="s">
        <v>24</v>
      </c>
      <c r="G13" s="99"/>
      <c r="H13" s="13"/>
      <c r="I13" s="100"/>
      <c r="J13" s="95"/>
      <c r="K13" s="96"/>
      <c r="L13" s="97"/>
      <c r="M13" s="17"/>
      <c r="N13" s="3"/>
    </row>
    <row r="14" spans="2:14" ht="15" customHeight="1" thickBot="1" x14ac:dyDescent="0.3">
      <c r="B14" s="12"/>
      <c r="C14" s="178" t="s">
        <v>88</v>
      </c>
      <c r="D14" s="179"/>
      <c r="E14" s="148"/>
      <c r="F14" s="18" t="s">
        <v>51</v>
      </c>
      <c r="G14" s="99"/>
      <c r="H14" s="13"/>
      <c r="I14" s="100"/>
      <c r="J14" s="95"/>
      <c r="K14" s="96"/>
      <c r="L14" s="97"/>
      <c r="M14" s="17"/>
      <c r="N14" s="3"/>
    </row>
    <row r="15" spans="2:14" ht="6" customHeight="1" thickBot="1" x14ac:dyDescent="0.25">
      <c r="B15" s="23"/>
      <c r="C15" s="24"/>
      <c r="D15" s="24"/>
      <c r="E15" s="24"/>
      <c r="F15" s="25"/>
      <c r="G15" s="26"/>
      <c r="H15" s="21"/>
      <c r="I15" s="27"/>
      <c r="J15" s="23"/>
      <c r="K15" s="21"/>
      <c r="L15" s="21"/>
      <c r="M15" s="25"/>
      <c r="N15" s="3"/>
    </row>
    <row r="16" spans="2:14" s="3" customFormat="1" ht="14.25" customHeight="1" x14ac:dyDescent="0.25">
      <c r="C16" s="28"/>
      <c r="G16" s="29" t="s">
        <v>25</v>
      </c>
      <c r="H16" s="30" t="s">
        <v>15</v>
      </c>
      <c r="I16" s="31"/>
      <c r="J16" s="31"/>
      <c r="K16" s="31"/>
      <c r="L16" s="31"/>
      <c r="M16" s="31"/>
    </row>
    <row r="17" spans="2:14" s="3" customFormat="1" ht="219" customHeight="1" x14ac:dyDescent="0.2">
      <c r="B17" s="188" t="s">
        <v>102</v>
      </c>
      <c r="C17" s="189"/>
      <c r="D17" s="189"/>
      <c r="E17" s="189"/>
      <c r="F17" s="189"/>
      <c r="G17" s="189"/>
      <c r="H17" s="189"/>
      <c r="I17" s="189"/>
      <c r="J17" s="189"/>
      <c r="K17" s="189"/>
      <c r="L17" s="189"/>
      <c r="M17" s="189"/>
    </row>
    <row r="18" spans="2:14" s="102" customFormat="1" ht="25.5" customHeight="1" x14ac:dyDescent="0.2">
      <c r="B18" s="103"/>
      <c r="C18" s="103"/>
      <c r="D18" s="104"/>
      <c r="E18" s="104"/>
      <c r="F18" s="105"/>
      <c r="G18" s="104"/>
      <c r="H18" s="104"/>
      <c r="I18" s="104"/>
      <c r="J18" s="104"/>
      <c r="K18" s="104"/>
      <c r="L18" s="104"/>
      <c r="M18" s="101"/>
    </row>
    <row r="19" spans="2:14" s="102" customFormat="1" ht="27.75" customHeight="1" thickBot="1" x14ac:dyDescent="0.25">
      <c r="B19" s="103"/>
      <c r="C19" s="103"/>
      <c r="D19" s="104"/>
      <c r="E19" s="104"/>
      <c r="F19" s="105"/>
      <c r="G19" s="104"/>
      <c r="H19" s="104"/>
      <c r="I19" s="104"/>
      <c r="J19" s="104"/>
      <c r="K19" s="104"/>
      <c r="L19" s="104"/>
      <c r="M19" s="101"/>
      <c r="N19" s="106"/>
    </row>
    <row r="20" spans="2:14" s="107" customFormat="1" ht="22.5" customHeight="1" thickBot="1" x14ac:dyDescent="0.35">
      <c r="B20" s="190" t="s">
        <v>65</v>
      </c>
      <c r="C20" s="191"/>
      <c r="D20" s="191"/>
      <c r="E20" s="191"/>
      <c r="F20" s="191"/>
      <c r="G20" s="191"/>
      <c r="H20" s="191"/>
      <c r="I20" s="191"/>
      <c r="J20" s="191"/>
      <c r="K20" s="191"/>
      <c r="L20" s="191"/>
      <c r="M20" s="192"/>
    </row>
    <row r="21" spans="2:14" s="3" customFormat="1" ht="9" customHeight="1" x14ac:dyDescent="0.25">
      <c r="C21" s="28"/>
      <c r="G21" s="29"/>
      <c r="H21" s="30"/>
      <c r="I21" s="31"/>
      <c r="J21" s="31"/>
      <c r="K21" s="31"/>
      <c r="L21" s="31"/>
      <c r="M21" s="31"/>
    </row>
    <row r="22" spans="2:14" s="3" customFormat="1" ht="37.5" customHeight="1" thickBot="1" x14ac:dyDescent="0.25">
      <c r="B22" s="193" t="s">
        <v>92</v>
      </c>
      <c r="C22" s="193"/>
      <c r="D22" s="193"/>
      <c r="E22" s="193"/>
      <c r="F22" s="193"/>
      <c r="G22" s="193"/>
      <c r="H22" s="193"/>
      <c r="I22" s="193"/>
      <c r="J22" s="193"/>
      <c r="K22" s="193"/>
      <c r="L22" s="193"/>
      <c r="M22" s="193"/>
    </row>
    <row r="23" spans="2:14" ht="23.25" x14ac:dyDescent="0.35">
      <c r="B23" s="5"/>
      <c r="C23" s="33" t="s">
        <v>54</v>
      </c>
      <c r="D23" s="7"/>
      <c r="E23" s="7"/>
      <c r="F23" s="34"/>
      <c r="G23" s="35" t="s">
        <v>26</v>
      </c>
      <c r="H23" s="34"/>
      <c r="I23" s="34"/>
      <c r="J23" s="34"/>
      <c r="K23" s="34"/>
      <c r="L23" s="34"/>
      <c r="M23" s="36"/>
    </row>
    <row r="24" spans="2:14" ht="4.5" customHeight="1" thickBot="1" x14ac:dyDescent="0.25">
      <c r="B24" s="12"/>
      <c r="C24" s="37"/>
      <c r="D24" s="37"/>
      <c r="E24" s="37"/>
      <c r="F24" s="38"/>
      <c r="G24" s="38"/>
      <c r="H24" s="38"/>
      <c r="I24" s="38"/>
      <c r="J24" s="38"/>
      <c r="K24" s="38"/>
      <c r="L24" s="38"/>
      <c r="M24" s="39"/>
    </row>
    <row r="25" spans="2:14" ht="13.5" customHeight="1" thickBot="1" x14ac:dyDescent="0.3">
      <c r="B25" s="12"/>
      <c r="C25" s="40" t="s">
        <v>27</v>
      </c>
      <c r="D25" s="37"/>
      <c r="E25" s="37"/>
      <c r="F25" s="42" t="s">
        <v>28</v>
      </c>
      <c r="G25" s="42" t="s">
        <v>29</v>
      </c>
      <c r="H25" s="42" t="s">
        <v>30</v>
      </c>
      <c r="I25" s="42" t="s">
        <v>31</v>
      </c>
      <c r="J25" s="43" t="s">
        <v>32</v>
      </c>
      <c r="K25" s="43" t="s">
        <v>33</v>
      </c>
      <c r="L25" s="43" t="s">
        <v>34</v>
      </c>
      <c r="M25" s="45"/>
    </row>
    <row r="26" spans="2:14" ht="13.5" customHeight="1" thickBot="1" x14ac:dyDescent="0.3">
      <c r="B26" s="12"/>
      <c r="C26" s="40"/>
      <c r="D26" s="37" t="s">
        <v>35</v>
      </c>
      <c r="E26" s="37"/>
      <c r="F26" s="108" t="s">
        <v>66</v>
      </c>
      <c r="G26" s="109" t="s">
        <v>1</v>
      </c>
      <c r="H26" s="109" t="s">
        <v>2</v>
      </c>
      <c r="I26" s="109" t="s">
        <v>3</v>
      </c>
      <c r="J26" s="109" t="s">
        <v>4</v>
      </c>
      <c r="K26" s="109" t="s">
        <v>5</v>
      </c>
      <c r="L26" s="109" t="s">
        <v>6</v>
      </c>
      <c r="M26" s="45"/>
    </row>
    <row r="27" spans="2:14" ht="27" customHeight="1" thickBot="1" x14ac:dyDescent="0.3">
      <c r="B27" s="12"/>
      <c r="C27" s="40"/>
      <c r="D27" s="110" t="s">
        <v>93</v>
      </c>
      <c r="E27" s="110"/>
      <c r="F27" s="153"/>
      <c r="G27" s="111">
        <v>1</v>
      </c>
      <c r="H27" s="111">
        <v>7</v>
      </c>
      <c r="I27" s="111">
        <v>7</v>
      </c>
      <c r="J27" s="111">
        <v>1</v>
      </c>
      <c r="K27" s="111" t="s">
        <v>94</v>
      </c>
      <c r="L27" s="111">
        <v>1</v>
      </c>
      <c r="M27" s="45"/>
    </row>
    <row r="28" spans="2:14" s="53" customFormat="1" ht="13.5" customHeight="1" x14ac:dyDescent="0.2">
      <c r="B28" s="48"/>
      <c r="C28" s="51" t="s">
        <v>67</v>
      </c>
      <c r="D28" s="58" t="s">
        <v>36</v>
      </c>
      <c r="E28" s="58"/>
      <c r="F28" s="154">
        <v>1</v>
      </c>
      <c r="G28" s="155">
        <v>2</v>
      </c>
      <c r="H28" s="155">
        <v>1</v>
      </c>
      <c r="I28" s="155">
        <v>1</v>
      </c>
      <c r="J28" s="155">
        <v>1</v>
      </c>
      <c r="K28" s="155">
        <v>1</v>
      </c>
      <c r="L28" s="155">
        <v>2</v>
      </c>
      <c r="M28" s="52"/>
    </row>
    <row r="29" spans="2:14" s="53" customFormat="1" ht="13.5" customHeight="1" x14ac:dyDescent="0.2">
      <c r="B29" s="48"/>
      <c r="C29" s="51" t="s">
        <v>68</v>
      </c>
      <c r="D29" s="58" t="s">
        <v>11</v>
      </c>
      <c r="E29" s="58"/>
      <c r="F29" s="156">
        <v>8</v>
      </c>
      <c r="G29" s="157">
        <v>8</v>
      </c>
      <c r="H29" s="157">
        <v>8</v>
      </c>
      <c r="I29" s="157">
        <v>3</v>
      </c>
      <c r="J29" s="157">
        <v>8</v>
      </c>
      <c r="K29" s="157">
        <v>8</v>
      </c>
      <c r="L29" s="157">
        <v>8</v>
      </c>
      <c r="M29" s="52"/>
    </row>
    <row r="30" spans="2:14" s="53" customFormat="1" ht="13.5" customHeight="1" x14ac:dyDescent="0.2">
      <c r="B30" s="48"/>
      <c r="C30" s="51" t="s">
        <v>58</v>
      </c>
      <c r="D30" s="58" t="s">
        <v>59</v>
      </c>
      <c r="E30" s="112"/>
      <c r="F30" s="158">
        <v>5</v>
      </c>
      <c r="G30" s="157">
        <v>4</v>
      </c>
      <c r="H30" s="157">
        <v>4</v>
      </c>
      <c r="I30" s="157">
        <v>4</v>
      </c>
      <c r="J30" s="157">
        <v>4</v>
      </c>
      <c r="K30" s="157">
        <v>4</v>
      </c>
      <c r="L30" s="157">
        <v>8</v>
      </c>
      <c r="M30" s="52"/>
    </row>
    <row r="31" spans="2:14" s="53" customFormat="1" ht="13.5" customHeight="1" x14ac:dyDescent="0.2">
      <c r="B31" s="48"/>
      <c r="C31" s="51" t="s">
        <v>44</v>
      </c>
      <c r="D31" s="58" t="s">
        <v>69</v>
      </c>
      <c r="E31" s="58"/>
      <c r="F31" s="156">
        <v>30</v>
      </c>
      <c r="G31" s="157">
        <v>30</v>
      </c>
      <c r="H31" s="157">
        <v>30</v>
      </c>
      <c r="I31" s="157">
        <v>0</v>
      </c>
      <c r="J31" s="157">
        <v>30</v>
      </c>
      <c r="K31" s="157">
        <v>30</v>
      </c>
      <c r="L31" s="157">
        <v>25</v>
      </c>
      <c r="M31" s="52"/>
    </row>
    <row r="32" spans="2:14" s="53" customFormat="1" ht="15" customHeight="1" x14ac:dyDescent="0.2">
      <c r="B32" s="48"/>
      <c r="C32" s="51" t="s">
        <v>45</v>
      </c>
      <c r="D32" s="58" t="s">
        <v>70</v>
      </c>
      <c r="E32" s="58"/>
      <c r="F32" s="156">
        <v>30</v>
      </c>
      <c r="G32" s="157">
        <v>30</v>
      </c>
      <c r="H32" s="157">
        <v>30</v>
      </c>
      <c r="I32" s="157">
        <v>30</v>
      </c>
      <c r="J32" s="157">
        <v>30</v>
      </c>
      <c r="K32" s="157">
        <v>30</v>
      </c>
      <c r="L32" s="157">
        <v>0</v>
      </c>
      <c r="M32" s="52"/>
    </row>
    <row r="33" spans="2:13" s="53" customFormat="1" ht="13.5" customHeight="1" x14ac:dyDescent="0.2">
      <c r="B33" s="48"/>
      <c r="C33" s="51" t="s">
        <v>37</v>
      </c>
      <c r="D33" s="58" t="s">
        <v>38</v>
      </c>
      <c r="E33" s="58"/>
      <c r="F33" s="156">
        <v>1</v>
      </c>
      <c r="G33" s="157">
        <v>5</v>
      </c>
      <c r="H33" s="157">
        <v>4</v>
      </c>
      <c r="I33" s="157">
        <v>5</v>
      </c>
      <c r="J33" s="157">
        <v>5</v>
      </c>
      <c r="K33" s="157">
        <v>5</v>
      </c>
      <c r="L33" s="157">
        <v>5</v>
      </c>
      <c r="M33" s="52"/>
    </row>
    <row r="34" spans="2:13" s="53" customFormat="1" ht="27" customHeight="1" thickBot="1" x14ac:dyDescent="0.25">
      <c r="B34" s="48"/>
      <c r="C34" s="51" t="s">
        <v>39</v>
      </c>
      <c r="D34" s="55" t="s">
        <v>80</v>
      </c>
      <c r="E34" s="56"/>
      <c r="F34" s="159">
        <f t="shared" ref="F34:L34" si="0">IF((F28*(F30-((F30/F29)*(F31+F32))/60))*F33&gt;0,(F28*(F30-((F30/F29)*(F31+F32))/60))*F33,"-")</f>
        <v>4.375</v>
      </c>
      <c r="G34" s="159">
        <f t="shared" si="0"/>
        <v>35</v>
      </c>
      <c r="H34" s="159">
        <f t="shared" si="0"/>
        <v>14</v>
      </c>
      <c r="I34" s="159">
        <f t="shared" si="0"/>
        <v>16.666666666666668</v>
      </c>
      <c r="J34" s="159">
        <f t="shared" si="0"/>
        <v>17.5</v>
      </c>
      <c r="K34" s="159">
        <f t="shared" si="0"/>
        <v>17.5</v>
      </c>
      <c r="L34" s="159">
        <f t="shared" si="0"/>
        <v>75.833333333333329</v>
      </c>
      <c r="M34" s="52"/>
    </row>
    <row r="35" spans="2:13" s="53" customFormat="1" ht="7.5" customHeight="1" thickBot="1" x14ac:dyDescent="0.25">
      <c r="B35" s="70"/>
      <c r="C35" s="71"/>
      <c r="D35" s="113"/>
      <c r="E35" s="113"/>
      <c r="F35" s="74"/>
      <c r="G35" s="74"/>
      <c r="H35" s="74"/>
      <c r="I35" s="74"/>
      <c r="J35" s="74"/>
      <c r="K35" s="74"/>
      <c r="L35" s="74"/>
      <c r="M35" s="75"/>
    </row>
    <row r="36" spans="2:13" s="53" customFormat="1" ht="7.5" customHeight="1" x14ac:dyDescent="0.2">
      <c r="C36" s="76"/>
      <c r="D36" s="114"/>
      <c r="E36" s="114"/>
      <c r="F36" s="79"/>
      <c r="G36" s="79"/>
      <c r="H36" s="79"/>
      <c r="I36" s="79"/>
      <c r="J36" s="79"/>
      <c r="K36" s="79"/>
      <c r="L36" s="79"/>
      <c r="M36" s="80"/>
    </row>
    <row r="37" spans="2:13" s="53" customFormat="1" ht="274.5" customHeight="1" x14ac:dyDescent="0.2">
      <c r="B37" s="204" t="s">
        <v>77</v>
      </c>
      <c r="C37" s="204"/>
      <c r="D37" s="204"/>
      <c r="E37" s="204"/>
      <c r="F37" s="204"/>
      <c r="G37" s="204"/>
      <c r="H37" s="204"/>
      <c r="I37" s="204"/>
      <c r="J37" s="204"/>
      <c r="K37" s="204"/>
      <c r="L37" s="204"/>
      <c r="M37" s="204"/>
    </row>
    <row r="38" spans="2:13" s="53" customFormat="1" ht="192" customHeight="1" x14ac:dyDescent="0.2">
      <c r="B38" s="204" t="s">
        <v>95</v>
      </c>
      <c r="C38" s="204"/>
      <c r="D38" s="204"/>
      <c r="E38" s="204"/>
      <c r="F38" s="204"/>
      <c r="G38" s="204"/>
      <c r="H38" s="204"/>
      <c r="I38" s="204"/>
      <c r="J38" s="204"/>
      <c r="K38" s="204"/>
      <c r="L38" s="204"/>
      <c r="M38" s="204"/>
    </row>
    <row r="39" spans="2:13" s="53" customFormat="1" ht="16.5" thickBot="1" x14ac:dyDescent="0.25">
      <c r="B39" s="48"/>
      <c r="C39" s="57" t="s">
        <v>82</v>
      </c>
      <c r="D39" s="58"/>
      <c r="E39" s="58"/>
      <c r="F39" s="60"/>
      <c r="G39" s="60"/>
      <c r="H39" s="60"/>
      <c r="I39" s="60"/>
      <c r="J39" s="61"/>
      <c r="K39" s="61"/>
      <c r="L39" s="61"/>
      <c r="M39" s="62"/>
    </row>
    <row r="40" spans="2:13" s="53" customFormat="1" ht="15" customHeight="1" x14ac:dyDescent="0.2">
      <c r="B40" s="48"/>
      <c r="C40" s="51" t="s">
        <v>18</v>
      </c>
      <c r="D40" s="58" t="s">
        <v>71</v>
      </c>
      <c r="E40" s="58"/>
      <c r="F40" s="160">
        <v>2</v>
      </c>
      <c r="G40" s="161">
        <v>1</v>
      </c>
      <c r="H40" s="162">
        <v>0</v>
      </c>
      <c r="I40" s="162">
        <v>20</v>
      </c>
      <c r="J40" s="162">
        <v>15</v>
      </c>
      <c r="K40" s="162">
        <v>0</v>
      </c>
      <c r="L40" s="162">
        <v>20</v>
      </c>
      <c r="M40" s="52"/>
    </row>
    <row r="41" spans="2:13" s="53" customFormat="1" ht="15" customHeight="1" x14ac:dyDescent="0.2">
      <c r="B41" s="48"/>
      <c r="C41" s="51" t="s">
        <v>19</v>
      </c>
      <c r="D41" s="58" t="s">
        <v>72</v>
      </c>
      <c r="E41" s="58"/>
      <c r="F41" s="163">
        <v>10</v>
      </c>
      <c r="G41" s="164">
        <v>20</v>
      </c>
      <c r="H41" s="165">
        <v>0</v>
      </c>
      <c r="I41" s="165">
        <v>0.33</v>
      </c>
      <c r="J41" s="165">
        <v>0.33</v>
      </c>
      <c r="K41" s="165">
        <v>0</v>
      </c>
      <c r="L41" s="165">
        <v>1</v>
      </c>
      <c r="M41" s="52"/>
    </row>
    <row r="42" spans="2:13" s="53" customFormat="1" ht="15" customHeight="1" x14ac:dyDescent="0.2">
      <c r="B42" s="48"/>
      <c r="C42" s="51" t="s">
        <v>20</v>
      </c>
      <c r="D42" s="58" t="s">
        <v>49</v>
      </c>
      <c r="E42" s="58"/>
      <c r="F42" s="163">
        <v>20</v>
      </c>
      <c r="G42" s="166">
        <v>20</v>
      </c>
      <c r="H42" s="167">
        <v>0</v>
      </c>
      <c r="I42" s="167">
        <v>0</v>
      </c>
      <c r="J42" s="167">
        <v>0</v>
      </c>
      <c r="K42" s="167">
        <v>0</v>
      </c>
      <c r="L42" s="167">
        <v>0</v>
      </c>
      <c r="M42" s="52"/>
    </row>
    <row r="43" spans="2:13" s="53" customFormat="1" ht="15" customHeight="1" x14ac:dyDescent="0.2">
      <c r="B43" s="48"/>
      <c r="C43" s="51" t="s">
        <v>21</v>
      </c>
      <c r="D43" s="58" t="s">
        <v>47</v>
      </c>
      <c r="E43" s="58"/>
      <c r="F43" s="163">
        <v>10</v>
      </c>
      <c r="G43" s="166">
        <v>20</v>
      </c>
      <c r="H43" s="167">
        <v>10</v>
      </c>
      <c r="I43" s="167">
        <v>0</v>
      </c>
      <c r="J43" s="167">
        <v>10</v>
      </c>
      <c r="K43" s="167">
        <v>10</v>
      </c>
      <c r="L43" s="167">
        <v>50</v>
      </c>
      <c r="M43" s="52"/>
    </row>
    <row r="44" spans="2:13" s="53" customFormat="1" ht="27" customHeight="1" x14ac:dyDescent="0.2">
      <c r="B44" s="48"/>
      <c r="C44" s="51" t="s">
        <v>14</v>
      </c>
      <c r="D44" s="63" t="s">
        <v>81</v>
      </c>
      <c r="E44" s="56"/>
      <c r="F44" s="168">
        <f t="shared" ref="F44:L44" si="1">IF(,"",(F40*F41+F42+F43)*F28*F33/60)</f>
        <v>0.83333333333333337</v>
      </c>
      <c r="G44" s="168">
        <f t="shared" si="1"/>
        <v>10</v>
      </c>
      <c r="H44" s="168">
        <f t="shared" si="1"/>
        <v>0.66666666666666663</v>
      </c>
      <c r="I44" s="168">
        <f t="shared" si="1"/>
        <v>0.55000000000000004</v>
      </c>
      <c r="J44" s="168">
        <f t="shared" si="1"/>
        <v>1.2458333333333333</v>
      </c>
      <c r="K44" s="168">
        <f t="shared" si="1"/>
        <v>0.83333333333333337</v>
      </c>
      <c r="L44" s="168">
        <f t="shared" si="1"/>
        <v>11.666666666666666</v>
      </c>
      <c r="M44" s="52"/>
    </row>
    <row r="45" spans="2:13" s="53" customFormat="1" ht="15" customHeight="1" thickBot="1" x14ac:dyDescent="0.25">
      <c r="B45" s="48"/>
      <c r="C45" s="51" t="s">
        <v>40</v>
      </c>
      <c r="D45" s="56" t="s">
        <v>73</v>
      </c>
      <c r="E45" s="56"/>
      <c r="F45" s="169">
        <f t="shared" ref="F45:L45" si="2">IF(,"",(F34-F44)/F34)</f>
        <v>0.80952380952380953</v>
      </c>
      <c r="G45" s="169">
        <f t="shared" si="2"/>
        <v>0.7142857142857143</v>
      </c>
      <c r="H45" s="169">
        <f t="shared" si="2"/>
        <v>0.95238095238095244</v>
      </c>
      <c r="I45" s="169">
        <f t="shared" si="2"/>
        <v>0.96699999999999997</v>
      </c>
      <c r="J45" s="169">
        <f t="shared" si="2"/>
        <v>0.92880952380952375</v>
      </c>
      <c r="K45" s="169">
        <f t="shared" si="2"/>
        <v>0.95238095238095244</v>
      </c>
      <c r="L45" s="169">
        <f t="shared" si="2"/>
        <v>0.84615384615384603</v>
      </c>
      <c r="M45" s="52"/>
    </row>
    <row r="46" spans="2:13" s="53" customFormat="1" ht="4.5" customHeight="1" thickBot="1" x14ac:dyDescent="0.25">
      <c r="B46" s="70"/>
      <c r="C46" s="71"/>
      <c r="D46" s="113"/>
      <c r="E46" s="113"/>
      <c r="F46" s="115"/>
      <c r="G46" s="115"/>
      <c r="H46" s="115"/>
      <c r="I46" s="115"/>
      <c r="J46" s="115"/>
      <c r="K46" s="115"/>
      <c r="L46" s="115"/>
      <c r="M46" s="75"/>
    </row>
    <row r="47" spans="2:13" s="53" customFormat="1" ht="8.25" customHeight="1" x14ac:dyDescent="0.2">
      <c r="C47" s="76"/>
      <c r="D47" s="114"/>
      <c r="E47" s="114"/>
      <c r="F47" s="116"/>
      <c r="G47" s="116"/>
      <c r="H47" s="116"/>
      <c r="I47" s="116"/>
      <c r="J47" s="116"/>
      <c r="K47" s="116"/>
      <c r="L47" s="116"/>
      <c r="M47" s="80"/>
    </row>
    <row r="48" spans="2:13" s="102" customFormat="1" ht="135.75" customHeight="1" thickBot="1" x14ac:dyDescent="0.25">
      <c r="B48" s="193" t="s">
        <v>96</v>
      </c>
      <c r="C48" s="193"/>
      <c r="D48" s="193"/>
      <c r="E48" s="193"/>
      <c r="F48" s="193"/>
      <c r="G48" s="193"/>
      <c r="H48" s="193"/>
      <c r="I48" s="193"/>
      <c r="J48" s="193"/>
      <c r="K48" s="193"/>
      <c r="L48" s="193"/>
      <c r="M48" s="193"/>
    </row>
    <row r="49" spans="2:13" s="53" customFormat="1" ht="16.5" customHeight="1" thickBot="1" x14ac:dyDescent="0.25">
      <c r="B49" s="117"/>
      <c r="C49" s="118" t="s">
        <v>10</v>
      </c>
      <c r="D49" s="119"/>
      <c r="E49" s="119"/>
      <c r="F49" s="120"/>
      <c r="G49" s="120"/>
      <c r="H49" s="120"/>
      <c r="I49" s="120"/>
      <c r="J49" s="120"/>
      <c r="K49" s="120"/>
      <c r="L49" s="120"/>
      <c r="M49" s="121"/>
    </row>
    <row r="50" spans="2:13" s="53" customFormat="1" ht="27" customHeight="1" thickBot="1" x14ac:dyDescent="0.25">
      <c r="B50" s="48"/>
      <c r="C50" s="51" t="s">
        <v>15</v>
      </c>
      <c r="D50" s="58" t="s">
        <v>74</v>
      </c>
      <c r="E50" s="58"/>
      <c r="F50" s="170">
        <v>0.01</v>
      </c>
      <c r="G50" s="171">
        <v>0.01</v>
      </c>
      <c r="H50" s="171">
        <v>0.01</v>
      </c>
      <c r="I50" s="171">
        <v>0</v>
      </c>
      <c r="J50" s="171">
        <v>0.02</v>
      </c>
      <c r="K50" s="171">
        <v>0</v>
      </c>
      <c r="L50" s="172">
        <v>0.01</v>
      </c>
      <c r="M50" s="52"/>
    </row>
    <row r="51" spans="2:13" s="53" customFormat="1" ht="15" customHeight="1" thickBot="1" x14ac:dyDescent="0.25">
      <c r="B51" s="48"/>
      <c r="C51" s="51" t="s">
        <v>41</v>
      </c>
      <c r="D51" s="56" t="s">
        <v>10</v>
      </c>
      <c r="E51" s="56"/>
      <c r="F51" s="173">
        <f>IF(F50="","-",(1-F50))</f>
        <v>0.99</v>
      </c>
      <c r="G51" s="173">
        <f t="shared" ref="G51:L51" si="3">IF(G50="","-",(1-G50))</f>
        <v>0.99</v>
      </c>
      <c r="H51" s="173">
        <f t="shared" si="3"/>
        <v>0.99</v>
      </c>
      <c r="I51" s="173">
        <f t="shared" si="3"/>
        <v>1</v>
      </c>
      <c r="J51" s="173">
        <f t="shared" si="3"/>
        <v>0.98</v>
      </c>
      <c r="K51" s="173">
        <f t="shared" si="3"/>
        <v>1</v>
      </c>
      <c r="L51" s="173">
        <f t="shared" si="3"/>
        <v>0.99</v>
      </c>
      <c r="M51" s="52"/>
    </row>
    <row r="52" spans="2:13" s="53" customFormat="1" ht="4.5" customHeight="1" thickBot="1" x14ac:dyDescent="0.25">
      <c r="B52" s="70"/>
      <c r="C52" s="71"/>
      <c r="D52" s="113"/>
      <c r="E52" s="113"/>
      <c r="F52" s="74"/>
      <c r="G52" s="74" t="s">
        <v>15</v>
      </c>
      <c r="H52" s="74"/>
      <c r="I52" s="74"/>
      <c r="J52" s="74"/>
      <c r="K52" s="74"/>
      <c r="L52" s="74"/>
      <c r="M52" s="75"/>
    </row>
    <row r="53" spans="2:13" s="53" customFormat="1" ht="13.5" customHeight="1" x14ac:dyDescent="0.2">
      <c r="C53" s="76"/>
      <c r="D53" s="114"/>
      <c r="E53" s="114"/>
      <c r="F53" s="79"/>
      <c r="G53" s="79"/>
      <c r="H53" s="79"/>
      <c r="I53" s="79"/>
      <c r="J53" s="79"/>
      <c r="K53" s="79"/>
      <c r="L53" s="79"/>
      <c r="M53" s="80"/>
    </row>
    <row r="54" spans="2:13" s="53" customFormat="1" ht="50.25" customHeight="1" x14ac:dyDescent="0.2">
      <c r="B54" s="193" t="s">
        <v>78</v>
      </c>
      <c r="C54" s="193"/>
      <c r="D54" s="193"/>
      <c r="E54" s="193"/>
      <c r="F54" s="193"/>
      <c r="G54" s="193"/>
      <c r="H54" s="193"/>
      <c r="I54" s="193"/>
      <c r="J54" s="193"/>
      <c r="K54" s="193"/>
      <c r="L54" s="193"/>
      <c r="M54" s="193"/>
    </row>
    <row r="55" spans="2:13" s="53" customFormat="1" ht="16.5" thickBot="1" x14ac:dyDescent="0.25">
      <c r="B55" s="48"/>
      <c r="C55" s="57" t="s">
        <v>42</v>
      </c>
      <c r="D55" s="58"/>
      <c r="E55" s="58"/>
      <c r="F55" s="60"/>
      <c r="G55" s="60"/>
      <c r="H55" s="60"/>
      <c r="I55" s="60"/>
      <c r="J55" s="60"/>
      <c r="K55" s="60"/>
      <c r="L55" s="60"/>
      <c r="M55" s="62"/>
    </row>
    <row r="56" spans="2:13" s="53" customFormat="1" ht="27" customHeight="1" thickBot="1" x14ac:dyDescent="0.25">
      <c r="B56" s="48"/>
      <c r="C56" s="122"/>
      <c r="D56" s="56" t="s">
        <v>97</v>
      </c>
      <c r="E56" s="56"/>
      <c r="F56" s="174">
        <f t="shared" ref="F56:L56" si="4">IF($I$10=" "," ",F34*3600*F45 / $I$10 *(1-F50))</f>
        <v>274.40217391304344</v>
      </c>
      <c r="G56" s="174">
        <f t="shared" si="4"/>
        <v>1936.9565217391305</v>
      </c>
      <c r="H56" s="174">
        <f t="shared" si="4"/>
        <v>1033.0434782608695</v>
      </c>
      <c r="I56" s="174">
        <f t="shared" si="4"/>
        <v>1261.3043478260872</v>
      </c>
      <c r="J56" s="174">
        <f t="shared" si="4"/>
        <v>1246.6239130434781</v>
      </c>
      <c r="K56" s="174">
        <f t="shared" si="4"/>
        <v>1304.3478260869567</v>
      </c>
      <c r="L56" s="174">
        <f t="shared" si="4"/>
        <v>4971.5217391304341</v>
      </c>
      <c r="M56" s="52"/>
    </row>
    <row r="57" spans="2:13" s="53" customFormat="1" ht="6.95" customHeight="1" thickBot="1" x14ac:dyDescent="0.25">
      <c r="B57" s="48"/>
      <c r="C57" s="51"/>
      <c r="D57" s="58"/>
      <c r="E57" s="58"/>
      <c r="F57" s="175"/>
      <c r="G57" s="175"/>
      <c r="H57" s="175"/>
      <c r="I57" s="175"/>
      <c r="J57" s="175"/>
      <c r="K57" s="175"/>
      <c r="L57" s="175"/>
      <c r="M57" s="52"/>
    </row>
    <row r="58" spans="2:13" s="53" customFormat="1" ht="27" customHeight="1" x14ac:dyDescent="0.2">
      <c r="B58" s="48"/>
      <c r="C58" s="51" t="s">
        <v>22</v>
      </c>
      <c r="D58" s="58" t="s">
        <v>0</v>
      </c>
      <c r="E58" s="58"/>
      <c r="F58" s="162">
        <v>8</v>
      </c>
      <c r="G58" s="162">
        <v>70</v>
      </c>
      <c r="H58" s="162">
        <v>40</v>
      </c>
      <c r="I58" s="162">
        <v>45</v>
      </c>
      <c r="J58" s="162">
        <v>30</v>
      </c>
      <c r="K58" s="162">
        <v>73</v>
      </c>
      <c r="L58" s="162">
        <v>140</v>
      </c>
      <c r="M58" s="52"/>
    </row>
    <row r="59" spans="2:13" s="53" customFormat="1" ht="15" customHeight="1" thickBot="1" x14ac:dyDescent="0.25">
      <c r="B59" s="48"/>
      <c r="C59" s="51" t="s">
        <v>15</v>
      </c>
      <c r="D59" s="58" t="s">
        <v>75</v>
      </c>
      <c r="E59" s="58"/>
      <c r="F59" s="176">
        <f>IF(F58=" ","",(F34-F44)*3600/F58*F51)</f>
        <v>1577.8125</v>
      </c>
      <c r="G59" s="176">
        <f t="shared" ref="G59:L59" si="5">IF(G58=" ","",(G34-G44)*3600/G58*G51)</f>
        <v>1272.8571428571429</v>
      </c>
      <c r="H59" s="176">
        <f t="shared" si="5"/>
        <v>1188</v>
      </c>
      <c r="I59" s="176">
        <f t="shared" si="5"/>
        <v>1289.3333333333333</v>
      </c>
      <c r="J59" s="176">
        <f t="shared" si="5"/>
        <v>1911.49</v>
      </c>
      <c r="K59" s="176">
        <f t="shared" si="5"/>
        <v>821.91780821917814</v>
      </c>
      <c r="L59" s="176">
        <f t="shared" si="5"/>
        <v>1633.4999999999998</v>
      </c>
      <c r="M59" s="52"/>
    </row>
    <row r="60" spans="2:13" s="53" customFormat="1" ht="15" customHeight="1" x14ac:dyDescent="0.2">
      <c r="B60" s="48"/>
      <c r="C60" s="51" t="s">
        <v>15</v>
      </c>
      <c r="D60" s="58"/>
      <c r="E60" s="58"/>
      <c r="F60" s="123"/>
      <c r="G60" s="123"/>
      <c r="H60" s="123"/>
      <c r="I60" s="123"/>
      <c r="J60" s="123"/>
      <c r="K60" s="123"/>
      <c r="L60" s="123"/>
      <c r="M60" s="52"/>
    </row>
    <row r="61" spans="2:13" s="53" customFormat="1" ht="6" customHeight="1" thickBot="1" x14ac:dyDescent="0.25">
      <c r="B61" s="70"/>
      <c r="C61" s="71"/>
      <c r="D61" s="72"/>
      <c r="E61" s="72"/>
      <c r="F61" s="74"/>
      <c r="G61" s="74"/>
      <c r="H61" s="74"/>
      <c r="I61" s="74"/>
      <c r="J61" s="74"/>
      <c r="K61" s="74"/>
      <c r="L61" s="74"/>
      <c r="M61" s="75"/>
    </row>
    <row r="62" spans="2:13" s="53" customFormat="1" ht="5.0999999999999996" customHeight="1" x14ac:dyDescent="0.2">
      <c r="C62" s="76"/>
      <c r="D62" s="77"/>
      <c r="E62" s="77"/>
      <c r="F62" s="79"/>
      <c r="G62" s="79"/>
      <c r="H62" s="79"/>
      <c r="I62" s="79"/>
      <c r="J62" s="79"/>
      <c r="K62" s="79"/>
      <c r="L62" s="79"/>
      <c r="M62" s="80"/>
    </row>
    <row r="63" spans="2:13" s="102" customFormat="1" ht="144.75" customHeight="1" x14ac:dyDescent="0.2">
      <c r="B63" s="193" t="s">
        <v>98</v>
      </c>
      <c r="C63" s="193"/>
      <c r="D63" s="193"/>
      <c r="E63" s="193"/>
      <c r="F63" s="193"/>
      <c r="G63" s="193"/>
      <c r="H63" s="193"/>
      <c r="I63" s="193"/>
      <c r="J63" s="193"/>
      <c r="K63" s="193"/>
      <c r="L63" s="193"/>
      <c r="M63" s="193"/>
    </row>
    <row r="64" spans="2:13" s="102" customFormat="1" ht="9.75" customHeight="1" x14ac:dyDescent="0.2">
      <c r="B64" s="103"/>
      <c r="C64" s="124"/>
      <c r="D64" s="124"/>
      <c r="E64" s="124"/>
      <c r="F64" s="124"/>
      <c r="G64" s="103"/>
      <c r="H64" s="103"/>
      <c r="I64" s="103"/>
      <c r="J64" s="103"/>
      <c r="K64" s="103"/>
      <c r="L64" s="103"/>
      <c r="M64" s="103"/>
    </row>
    <row r="66" spans="3:3" hidden="1" x14ac:dyDescent="0.2">
      <c r="C66" s="2" t="s">
        <v>26</v>
      </c>
    </row>
    <row r="67" spans="3:3" hidden="1" x14ac:dyDescent="0.2">
      <c r="C67" s="2" t="s">
        <v>25</v>
      </c>
    </row>
  </sheetData>
  <sheetProtection password="CB29" sheet="1" objects="1" scenarios="1"/>
  <mergeCells count="17">
    <mergeCell ref="C13:D13"/>
    <mergeCell ref="C14:D14"/>
    <mergeCell ref="B54:M54"/>
    <mergeCell ref="B63:M63"/>
    <mergeCell ref="B37:M37"/>
    <mergeCell ref="B38:M38"/>
    <mergeCell ref="B48:M48"/>
    <mergeCell ref="B17:M17"/>
    <mergeCell ref="B20:M20"/>
    <mergeCell ref="B22:M22"/>
    <mergeCell ref="B2:M2"/>
    <mergeCell ref="C3:K3"/>
    <mergeCell ref="B5:M5"/>
    <mergeCell ref="B6:M6"/>
    <mergeCell ref="C10:D10"/>
    <mergeCell ref="C11:D11"/>
    <mergeCell ref="C12:D12"/>
  </mergeCells>
  <phoneticPr fontId="18" type="noConversion"/>
  <pageMargins left="0.75" right="0.75" top="1" bottom="1" header="0.5" footer="0.5"/>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5131" r:id="rId4" name="Drop Down 1035">
              <controlPr defaultSize="0" autoLine="0" autoPict="0">
                <anchor moveWithCells="1">
                  <from>
                    <xdr:col>11</xdr:col>
                    <xdr:colOff>28575</xdr:colOff>
                    <xdr:row>26</xdr:row>
                    <xdr:rowOff>9525</xdr:rowOff>
                  </from>
                  <to>
                    <xdr:col>11</xdr:col>
                    <xdr:colOff>1333500</xdr:colOff>
                    <xdr:row>26</xdr:row>
                    <xdr:rowOff>304800</xdr:rowOff>
                  </to>
                </anchor>
              </controlPr>
            </control>
          </mc:Choice>
        </mc:AlternateContent>
        <mc:AlternateContent xmlns:mc="http://schemas.openxmlformats.org/markup-compatibility/2006">
          <mc:Choice Requires="x14">
            <control shapeId="5132" r:id="rId5" name="Drop Down 1036">
              <controlPr defaultSize="0" autoLine="0" autoPict="0">
                <anchor moveWithCells="1">
                  <from>
                    <xdr:col>10</xdr:col>
                    <xdr:colOff>9525</xdr:colOff>
                    <xdr:row>26</xdr:row>
                    <xdr:rowOff>9525</xdr:rowOff>
                  </from>
                  <to>
                    <xdr:col>10</xdr:col>
                    <xdr:colOff>1343025</xdr:colOff>
                    <xdr:row>26</xdr:row>
                    <xdr:rowOff>333375</xdr:rowOff>
                  </to>
                </anchor>
              </controlPr>
            </control>
          </mc:Choice>
        </mc:AlternateContent>
        <mc:AlternateContent xmlns:mc="http://schemas.openxmlformats.org/markup-compatibility/2006">
          <mc:Choice Requires="x14">
            <control shapeId="5134" r:id="rId6" name="Drop Down 1038">
              <controlPr defaultSize="0" autoLine="0" autoPict="0">
                <anchor moveWithCells="1">
                  <from>
                    <xdr:col>9</xdr:col>
                    <xdr:colOff>9525</xdr:colOff>
                    <xdr:row>26</xdr:row>
                    <xdr:rowOff>9525</xdr:rowOff>
                  </from>
                  <to>
                    <xdr:col>9</xdr:col>
                    <xdr:colOff>1333500</xdr:colOff>
                    <xdr:row>26</xdr:row>
                    <xdr:rowOff>314325</xdr:rowOff>
                  </to>
                </anchor>
              </controlPr>
            </control>
          </mc:Choice>
        </mc:AlternateContent>
        <mc:AlternateContent xmlns:mc="http://schemas.openxmlformats.org/markup-compatibility/2006">
          <mc:Choice Requires="x14">
            <control shapeId="5142" r:id="rId7" name="Drop Down 1046">
              <controlPr defaultSize="0" autoLine="0" autoPict="0">
                <anchor moveWithCells="1">
                  <from>
                    <xdr:col>7</xdr:col>
                    <xdr:colOff>1343025</xdr:colOff>
                    <xdr:row>26</xdr:row>
                    <xdr:rowOff>9525</xdr:rowOff>
                  </from>
                  <to>
                    <xdr:col>8</xdr:col>
                    <xdr:colOff>1333500</xdr:colOff>
                    <xdr:row>26</xdr:row>
                    <xdr:rowOff>304800</xdr:rowOff>
                  </to>
                </anchor>
              </controlPr>
            </control>
          </mc:Choice>
        </mc:AlternateContent>
        <mc:AlternateContent xmlns:mc="http://schemas.openxmlformats.org/markup-compatibility/2006">
          <mc:Choice Requires="x14">
            <control shapeId="5143" r:id="rId8" name="Drop Down 1047">
              <controlPr defaultSize="0" autoLine="0" autoPict="0">
                <anchor moveWithCells="1">
                  <from>
                    <xdr:col>7</xdr:col>
                    <xdr:colOff>0</xdr:colOff>
                    <xdr:row>26</xdr:row>
                    <xdr:rowOff>9525</xdr:rowOff>
                  </from>
                  <to>
                    <xdr:col>7</xdr:col>
                    <xdr:colOff>1343025</xdr:colOff>
                    <xdr:row>26</xdr:row>
                    <xdr:rowOff>304800</xdr:rowOff>
                  </to>
                </anchor>
              </controlPr>
            </control>
          </mc:Choice>
        </mc:AlternateContent>
        <mc:AlternateContent xmlns:mc="http://schemas.openxmlformats.org/markup-compatibility/2006">
          <mc:Choice Requires="x14">
            <control shapeId="5145" r:id="rId9" name="Drop Down 1049">
              <controlPr defaultSize="0" autoLine="0" autoPict="0">
                <anchor moveWithCells="1">
                  <from>
                    <xdr:col>5</xdr:col>
                    <xdr:colOff>1333500</xdr:colOff>
                    <xdr:row>26</xdr:row>
                    <xdr:rowOff>9525</xdr:rowOff>
                  </from>
                  <to>
                    <xdr:col>6</xdr:col>
                    <xdr:colOff>1333500</xdr:colOff>
                    <xdr:row>26</xdr:row>
                    <xdr:rowOff>295275</xdr:rowOff>
                  </to>
                </anchor>
              </controlPr>
            </control>
          </mc:Choice>
        </mc:AlternateContent>
        <mc:AlternateContent xmlns:mc="http://schemas.openxmlformats.org/markup-compatibility/2006">
          <mc:Choice Requires="x14">
            <control shapeId="5146" r:id="rId10" name="Drop Down 1050">
              <controlPr defaultSize="0" autoLine="0" autoPict="0">
                <anchor moveWithCells="1">
                  <from>
                    <xdr:col>5</xdr:col>
                    <xdr:colOff>0</xdr:colOff>
                    <xdr:row>26</xdr:row>
                    <xdr:rowOff>9525</xdr:rowOff>
                  </from>
                  <to>
                    <xdr:col>5</xdr:col>
                    <xdr:colOff>1343025</xdr:colOff>
                    <xdr:row>26</xdr:row>
                    <xdr:rowOff>304800</xdr:rowOff>
                  </to>
                </anchor>
              </controlPr>
            </control>
          </mc:Choice>
        </mc:AlternateContent>
        <mc:AlternateContent xmlns:mc="http://schemas.openxmlformats.org/markup-compatibility/2006">
          <mc:Choice Requires="x14">
            <control shapeId="5147" r:id="rId11" name="Drop Down 1051">
              <controlPr locked="0" defaultSize="0" autoLine="0" autoPict="0" macro="[2]!DropDown7_Change">
                <anchor moveWithCells="1">
                  <from>
                    <xdr:col>5</xdr:col>
                    <xdr:colOff>0</xdr:colOff>
                    <xdr:row>26</xdr:row>
                    <xdr:rowOff>9525</xdr:rowOff>
                  </from>
                  <to>
                    <xdr:col>6</xdr:col>
                    <xdr:colOff>9525</xdr:colOff>
                    <xdr:row>26</xdr:row>
                    <xdr:rowOff>314325</xdr:rowOff>
                  </to>
                </anchor>
              </controlPr>
            </control>
          </mc:Choice>
        </mc:AlternateContent>
        <mc:AlternateContent xmlns:mc="http://schemas.openxmlformats.org/markup-compatibility/2006">
          <mc:Choice Requires="x14">
            <control shapeId="5148" r:id="rId12" name="Drop Down 1052">
              <controlPr locked="0" defaultSize="0" autoLine="0" autoPict="0" macro="[2]!DropDown7_Change">
                <anchor moveWithCells="1">
                  <from>
                    <xdr:col>6</xdr:col>
                    <xdr:colOff>0</xdr:colOff>
                    <xdr:row>25</xdr:row>
                    <xdr:rowOff>161925</xdr:rowOff>
                  </from>
                  <to>
                    <xdr:col>6</xdr:col>
                    <xdr:colOff>1333500</xdr:colOff>
                    <xdr:row>26</xdr:row>
                    <xdr:rowOff>304800</xdr:rowOff>
                  </to>
                </anchor>
              </controlPr>
            </control>
          </mc:Choice>
        </mc:AlternateContent>
        <mc:AlternateContent xmlns:mc="http://schemas.openxmlformats.org/markup-compatibility/2006">
          <mc:Choice Requires="x14">
            <control shapeId="5149" r:id="rId13" name="Drop Down 1053">
              <controlPr locked="0" defaultSize="0" autoLine="0" autoPict="0" macro="[2]!DropDown7_Change">
                <anchor moveWithCells="1">
                  <from>
                    <xdr:col>6</xdr:col>
                    <xdr:colOff>1343025</xdr:colOff>
                    <xdr:row>25</xdr:row>
                    <xdr:rowOff>161925</xdr:rowOff>
                  </from>
                  <to>
                    <xdr:col>8</xdr:col>
                    <xdr:colOff>0</xdr:colOff>
                    <xdr:row>26</xdr:row>
                    <xdr:rowOff>333375</xdr:rowOff>
                  </to>
                </anchor>
              </controlPr>
            </control>
          </mc:Choice>
        </mc:AlternateContent>
        <mc:AlternateContent xmlns:mc="http://schemas.openxmlformats.org/markup-compatibility/2006">
          <mc:Choice Requires="x14">
            <control shapeId="5150" r:id="rId14" name="Drop Down 1054">
              <controlPr locked="0" defaultSize="0" autoLine="0" autoPict="0" macro="[2]!DropDown7_Change">
                <anchor moveWithCells="1">
                  <from>
                    <xdr:col>8</xdr:col>
                    <xdr:colOff>9525</xdr:colOff>
                    <xdr:row>26</xdr:row>
                    <xdr:rowOff>9525</xdr:rowOff>
                  </from>
                  <to>
                    <xdr:col>8</xdr:col>
                    <xdr:colOff>1343025</xdr:colOff>
                    <xdr:row>26</xdr:row>
                    <xdr:rowOff>314325</xdr:rowOff>
                  </to>
                </anchor>
              </controlPr>
            </control>
          </mc:Choice>
        </mc:AlternateContent>
        <mc:AlternateContent xmlns:mc="http://schemas.openxmlformats.org/markup-compatibility/2006">
          <mc:Choice Requires="x14">
            <control shapeId="5151" r:id="rId15" name="Drop Down 1055">
              <controlPr locked="0" defaultSize="0" autoLine="0" autoPict="0" macro="[2]!DropDown7_Change">
                <anchor moveWithCells="1">
                  <from>
                    <xdr:col>11</xdr:col>
                    <xdr:colOff>0</xdr:colOff>
                    <xdr:row>25</xdr:row>
                    <xdr:rowOff>161925</xdr:rowOff>
                  </from>
                  <to>
                    <xdr:col>12</xdr:col>
                    <xdr:colOff>0</xdr:colOff>
                    <xdr:row>26</xdr:row>
                    <xdr:rowOff>333375</xdr:rowOff>
                  </to>
                </anchor>
              </controlPr>
            </control>
          </mc:Choice>
        </mc:AlternateContent>
        <mc:AlternateContent xmlns:mc="http://schemas.openxmlformats.org/markup-compatibility/2006">
          <mc:Choice Requires="x14">
            <control shapeId="5152" r:id="rId16" name="Drop Down 1056">
              <controlPr locked="0" defaultSize="0" autoLine="0" autoPict="0" macro="[2]!DropDown7_Change">
                <anchor moveWithCells="1">
                  <from>
                    <xdr:col>9</xdr:col>
                    <xdr:colOff>0</xdr:colOff>
                    <xdr:row>26</xdr:row>
                    <xdr:rowOff>9525</xdr:rowOff>
                  </from>
                  <to>
                    <xdr:col>9</xdr:col>
                    <xdr:colOff>1343025</xdr:colOff>
                    <xdr:row>26</xdr:row>
                    <xdr:rowOff>333375</xdr:rowOff>
                  </to>
                </anchor>
              </controlPr>
            </control>
          </mc:Choice>
        </mc:AlternateContent>
        <mc:AlternateContent xmlns:mc="http://schemas.openxmlformats.org/markup-compatibility/2006">
          <mc:Choice Requires="x14">
            <control shapeId="5153" r:id="rId17" name="Drop Down 1057">
              <controlPr locked="0" defaultSize="0" autoLine="0" autoPict="0" macro="[2]!DropDown7_Change">
                <anchor moveWithCells="1">
                  <from>
                    <xdr:col>10</xdr:col>
                    <xdr:colOff>0</xdr:colOff>
                    <xdr:row>26</xdr:row>
                    <xdr:rowOff>0</xdr:rowOff>
                  </from>
                  <to>
                    <xdr:col>11</xdr:col>
                    <xdr:colOff>0</xdr:colOff>
                    <xdr:row>26</xdr:row>
                    <xdr:rowOff>304800</xdr:rowOff>
                  </to>
                </anchor>
              </controlPr>
            </control>
          </mc:Choice>
        </mc:AlternateContent>
        <mc:AlternateContent xmlns:mc="http://schemas.openxmlformats.org/markup-compatibility/2006">
          <mc:Choice Requires="x14">
            <control shapeId="5154" r:id="rId18" name="Drop Down 1058">
              <controlPr locked="0" defaultSize="0" autoLine="0" autoPict="0" macro="[2]!DropDown7_Change">
                <anchor moveWithCells="1">
                  <from>
                    <xdr:col>5</xdr:col>
                    <xdr:colOff>0</xdr:colOff>
                    <xdr:row>26</xdr:row>
                    <xdr:rowOff>9525</xdr:rowOff>
                  </from>
                  <to>
                    <xdr:col>6</xdr:col>
                    <xdr:colOff>9525</xdr:colOff>
                    <xdr:row>26</xdr:row>
                    <xdr:rowOff>314325</xdr:rowOff>
                  </to>
                </anchor>
              </controlPr>
            </control>
          </mc:Choice>
        </mc:AlternateContent>
        <mc:AlternateContent xmlns:mc="http://schemas.openxmlformats.org/markup-compatibility/2006">
          <mc:Choice Requires="x14">
            <control shapeId="5155" r:id="rId19" name="Drop Down 1059">
              <controlPr locked="0" defaultSize="0" autoLine="0" autoPict="0" macro="[2]!DropDown7_Change">
                <anchor moveWithCells="1">
                  <from>
                    <xdr:col>6</xdr:col>
                    <xdr:colOff>0</xdr:colOff>
                    <xdr:row>25</xdr:row>
                    <xdr:rowOff>161925</xdr:rowOff>
                  </from>
                  <to>
                    <xdr:col>6</xdr:col>
                    <xdr:colOff>1333500</xdr:colOff>
                    <xdr:row>26</xdr:row>
                    <xdr:rowOff>304800</xdr:rowOff>
                  </to>
                </anchor>
              </controlPr>
            </control>
          </mc:Choice>
        </mc:AlternateContent>
        <mc:AlternateContent xmlns:mc="http://schemas.openxmlformats.org/markup-compatibility/2006">
          <mc:Choice Requires="x14">
            <control shapeId="5156" r:id="rId20" name="Drop Down 1060">
              <controlPr locked="0" defaultSize="0" autoLine="0" autoPict="0" macro="[2]!DropDown7_Change">
                <anchor moveWithCells="1">
                  <from>
                    <xdr:col>6</xdr:col>
                    <xdr:colOff>1343025</xdr:colOff>
                    <xdr:row>25</xdr:row>
                    <xdr:rowOff>161925</xdr:rowOff>
                  </from>
                  <to>
                    <xdr:col>8</xdr:col>
                    <xdr:colOff>0</xdr:colOff>
                    <xdr:row>26</xdr:row>
                    <xdr:rowOff>333375</xdr:rowOff>
                  </to>
                </anchor>
              </controlPr>
            </control>
          </mc:Choice>
        </mc:AlternateContent>
        <mc:AlternateContent xmlns:mc="http://schemas.openxmlformats.org/markup-compatibility/2006">
          <mc:Choice Requires="x14">
            <control shapeId="5157" r:id="rId21" name="Drop Down 1061">
              <controlPr locked="0" defaultSize="0" autoLine="0" autoPict="0" macro="[2]!DropDown7_Change">
                <anchor moveWithCells="1">
                  <from>
                    <xdr:col>8</xdr:col>
                    <xdr:colOff>9525</xdr:colOff>
                    <xdr:row>26</xdr:row>
                    <xdr:rowOff>9525</xdr:rowOff>
                  </from>
                  <to>
                    <xdr:col>8</xdr:col>
                    <xdr:colOff>1343025</xdr:colOff>
                    <xdr:row>26</xdr:row>
                    <xdr:rowOff>314325</xdr:rowOff>
                  </to>
                </anchor>
              </controlPr>
            </control>
          </mc:Choice>
        </mc:AlternateContent>
        <mc:AlternateContent xmlns:mc="http://schemas.openxmlformats.org/markup-compatibility/2006">
          <mc:Choice Requires="x14">
            <control shapeId="5158" r:id="rId22" name="Drop Down 1062">
              <controlPr locked="0" defaultSize="0" autoLine="0" autoPict="0" macro="[2]!DropDown7_Change">
                <anchor moveWithCells="1">
                  <from>
                    <xdr:col>11</xdr:col>
                    <xdr:colOff>0</xdr:colOff>
                    <xdr:row>25</xdr:row>
                    <xdr:rowOff>161925</xdr:rowOff>
                  </from>
                  <to>
                    <xdr:col>12</xdr:col>
                    <xdr:colOff>0</xdr:colOff>
                    <xdr:row>26</xdr:row>
                    <xdr:rowOff>333375</xdr:rowOff>
                  </to>
                </anchor>
              </controlPr>
            </control>
          </mc:Choice>
        </mc:AlternateContent>
        <mc:AlternateContent xmlns:mc="http://schemas.openxmlformats.org/markup-compatibility/2006">
          <mc:Choice Requires="x14">
            <control shapeId="5159" r:id="rId23" name="Drop Down 1063">
              <controlPr locked="0" defaultSize="0" autoLine="0" autoPict="0" macro="[2]!DropDown7_Change">
                <anchor moveWithCells="1">
                  <from>
                    <xdr:col>9</xdr:col>
                    <xdr:colOff>0</xdr:colOff>
                    <xdr:row>26</xdr:row>
                    <xdr:rowOff>9525</xdr:rowOff>
                  </from>
                  <to>
                    <xdr:col>9</xdr:col>
                    <xdr:colOff>1343025</xdr:colOff>
                    <xdr:row>26</xdr:row>
                    <xdr:rowOff>333375</xdr:rowOff>
                  </to>
                </anchor>
              </controlPr>
            </control>
          </mc:Choice>
        </mc:AlternateContent>
        <mc:AlternateContent xmlns:mc="http://schemas.openxmlformats.org/markup-compatibility/2006">
          <mc:Choice Requires="x14">
            <control shapeId="5160" r:id="rId24" name="Drop Down 1064">
              <controlPr locked="0" defaultSize="0" autoLine="0" autoPict="0" macro="[2]!DropDown7_Change">
                <anchor moveWithCells="1">
                  <from>
                    <xdr:col>10</xdr:col>
                    <xdr:colOff>0</xdr:colOff>
                    <xdr:row>26</xdr:row>
                    <xdr:rowOff>0</xdr:rowOff>
                  </from>
                  <to>
                    <xdr:col>11</xdr:col>
                    <xdr:colOff>0</xdr:colOff>
                    <xdr:row>26</xdr:row>
                    <xdr:rowOff>304800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LongProperties xmlns="http://schemas.microsoft.com/office/2006/metadata/long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VolvoCom Document" ma:contentTypeID="0x010100F5D22A0F54644B60B76DBD3C406B0C4300A5C1C58596AC4B6ABDE976EEF6C47E4100BDEA7CC82A68AF43AC4048C5551883BB" ma:contentTypeVersion="5" ma:contentTypeDescription="Content type for documents in VolvoCom" ma:contentTypeScope="" ma:versionID="8e385723940efc1ef433dc51212d0373">
  <xsd:schema xmlns:xsd="http://www.w3.org/2001/XMLSchema" xmlns:p="http://schemas.microsoft.com/office/2006/metadata/properties" xmlns:ns1="http://schemas.microsoft.com/sharepoint/v3" targetNamespace="http://schemas.microsoft.com/office/2006/metadata/properties" ma:root="true" ma:fieldsID="fc8f8439851e38b2e033cf9e2ae30bc8" ns1:_="">
    <xsd:import namespace="http://schemas.microsoft.com/sharepoint/v3"/>
    <xsd:element name="properties">
      <xsd:complexType>
        <xsd:sequence>
          <xsd:element name="documentManagement">
            <xsd:complexType>
              <xsd:all>
                <xsd:element ref="ns1:LinkDisplayText" minOccurs="0"/>
                <xsd:element ref="ns1:Description" minOccurs="0"/>
                <xsd:element ref="ns1:DocumentLanguage"/>
                <xsd:element ref="ns1:Classification"/>
                <xsd:element ref="ns1:ReferenceNumber" minOccurs="0"/>
                <xsd:element ref="ns1:PublishFrom"/>
                <xsd:element ref="ns1:PublishTo" minOccurs="0"/>
                <xsd:element ref="ns1:ValidFrom"/>
                <xsd:element ref="ns1:ValidTo" minOccurs="0"/>
                <xsd:element ref="ns1:AllowOverwriteProperties" minOccurs="0"/>
                <xsd:element ref="ns1:AttachedToPages" minOccurs="0"/>
                <xsd:element ref="ns1:TargetApplication" minOccurs="0"/>
                <xsd:element ref="ns1:Owner"/>
                <xsd:element ref="ns1:DocumentInformationType" minOccurs="0"/>
                <xsd:element ref="ns1:CWPID" minOccurs="0"/>
                <xsd:element ref="ns1:REXKWANDOBADCWPIDFIELD02c81594-1387-450f-910d-fc2c8da796f7" minOccurs="0"/>
              </xsd:all>
            </xsd:complexType>
          </xsd:element>
        </xsd:sequence>
      </xsd:complexType>
    </xsd:element>
  </xsd:schema>
  <xsd:schema xmlns:xsd="http://www.w3.org/2001/XMLSchema" xmlns:dms="http://schemas.microsoft.com/office/2006/documentManagement/types" targetNamespace="http://schemas.microsoft.com/sharepoint/v3" elementFormDefault="qualified">
    <xsd:import namespace="http://schemas.microsoft.com/office/2006/documentManagement/types"/>
    <xsd:element name="LinkDisplayText" ma:index="8" nillable="true" ma:displayName="Link Display Text" ma:description="Text to display as link" ma:internalName="LinkDisplayText">
      <xsd:simpleType>
        <xsd:restriction base="dms:Text"/>
      </xsd:simpleType>
    </xsd:element>
    <xsd:element name="Description" ma:index="9" nillable="true" ma:displayName="Description" ma:description="Description" ma:internalName="Description">
      <xsd:simpleType>
        <xsd:restriction base="dms:Note"/>
      </xsd:simpleType>
    </xsd:element>
    <xsd:element name="DocumentLanguage" ma:index="10" ma:displayName="DocumentLanguage" ma:default="English" ma:description="Language of the document" ma:internalName="DocumentLanguage">
      <xsd:simpleType>
        <xsd:restriction base="dms:Choice">
          <xsd:enumeration value="Arabic"/>
          <xsd:enumeration value="Chinese"/>
          <xsd:enumeration value="Danish"/>
          <xsd:enumeration value="Dutch"/>
          <xsd:enumeration value="English"/>
          <xsd:enumeration value="Farsi"/>
          <xsd:enumeration value="Finnish"/>
          <xsd:enumeration value="Flemish"/>
          <xsd:enumeration value="French"/>
          <xsd:enumeration value="German"/>
          <xsd:enumeration value="Italian"/>
          <xsd:enumeration value="Japanese"/>
          <xsd:enumeration value="Korean"/>
          <xsd:enumeration value="Norwegian"/>
          <xsd:enumeration value="Polish"/>
          <xsd:enumeration value="Portuguese"/>
          <xsd:enumeration value="Russian"/>
          <xsd:enumeration value="Spanish"/>
          <xsd:enumeration value="Swedish"/>
          <xsd:enumeration value="Turkish"/>
        </xsd:restriction>
      </xsd:simpleType>
    </xsd:element>
    <xsd:element name="Classification" ma:index="11" ma:displayName="Classification" ma:default="Internal" ma:description="Classification of the document" ma:internalName="Classification">
      <xsd:simpleType>
        <xsd:restriction base="dms:Choice">
          <xsd:enumeration value="Internal"/>
          <xsd:enumeration value="Open"/>
        </xsd:restriction>
      </xsd:simpleType>
    </xsd:element>
    <xsd:element name="ReferenceNumber" ma:index="12" nillable="true" ma:displayName="ReferenceNumber" ma:description="Document reference number" ma:internalName="ReferenceNumber">
      <xsd:simpleType>
        <xsd:restriction base="dms:Text"/>
      </xsd:simpleType>
    </xsd:element>
    <xsd:element name="PublishFrom" ma:index="13" ma:displayName="PublishFrom" ma:default="[today]" ma:description="Date to begin publishing" ma:internalName="PublishFrom">
      <xsd:simpleType>
        <xsd:restriction base="dms:DateTime"/>
      </xsd:simpleType>
    </xsd:element>
    <xsd:element name="PublishTo" ma:index="14" nillable="true" ma:displayName="PublishTo" ma:description="Date to end publishing" ma:internalName="PublishTo">
      <xsd:simpleType>
        <xsd:restriction base="dms:DateTime"/>
      </xsd:simpleType>
    </xsd:element>
    <xsd:element name="ValidFrom" ma:index="15" ma:displayName="ValidFrom" ma:default="[today]" ma:description="Date after which the document is valid" ma:internalName="ValidFrom">
      <xsd:simpleType>
        <xsd:restriction base="dms:DateTime"/>
      </xsd:simpleType>
    </xsd:element>
    <xsd:element name="ValidTo" ma:index="16" nillable="true" ma:displayName="ValidTo" ma:description="Date until which the document is valid" ma:internalName="ValidTo">
      <xsd:simpleType>
        <xsd:restriction base="dms:DateTime"/>
      </xsd:simpleType>
    </xsd:element>
    <xsd:element name="AllowOverwriteProperties" ma:index="17" nillable="true" ma:displayName="AllowOverwriteProperties" ma:description="Replace previously saved properties with these new properties." ma:internalName="AllowOverwriteProperties">
      <xsd:simpleType>
        <xsd:restriction base="dms:Boolean"/>
      </xsd:simpleType>
    </xsd:element>
    <xsd:element name="AttachedToPages" ma:index="18" nillable="true" ma:displayName="AttachedToPages" ma:description="Pages to which the document is attached" ma:hidden="true" ma:internalName="AttachedToPages">
      <xsd:simpleType>
        <xsd:restriction base="dms:Unknown"/>
      </xsd:simpleType>
    </xsd:element>
    <xsd:element name="TargetApplication" ma:index="19" nillable="true" ma:displayName="Target Application" ma:default="Internet/Public" ma:description="Select if you wish to associate a document with a page in the application of choice" ma:internalName="TargetApplication" ma:requiredMultiChoice="true">
      <xsd:complexType>
        <xsd:complexContent>
          <xsd:extension base="dms:MultiChoice">
            <xsd:sequence>
              <xsd:element name="Value" maxOccurs="unbounded" minOccurs="0" nillable="true">
                <xsd:simpleType>
                  <xsd:restriction base="dms:Choice">
                    <xsd:enumeration value="Intranet/Violin"/>
                    <xsd:enumeration value="Extended Intranet"/>
                    <xsd:enumeration value="Extranet"/>
                    <xsd:enumeration value="Internet/Public"/>
                  </xsd:restriction>
                </xsd:simpleType>
              </xsd:element>
            </xsd:sequence>
          </xsd:extension>
        </xsd:complexContent>
      </xsd:complexType>
    </xsd:element>
    <xsd:element name="Owner" ma:index="20" ma:displayName="Owner" ma:description="Owner of document" ma:internalName="Owner">
      <xsd:simpleType>
        <xsd:restriction base="dms:Text"/>
      </xsd:simpleType>
    </xsd:element>
    <xsd:element name="DocumentInformationType" ma:index="21" nillable="true" ma:displayName="DocumentInformationType" ma:description="The information type of the document" ma:internalName="DocumentInformationType" ma:requiredMultiChoice="true">
      <xsd:complexType>
        <xsd:complexContent>
          <xsd:extension base="dms:MultiChoice">
            <xsd:sequence>
              <xsd:element name="Value" maxOccurs="unbounded" minOccurs="0" nillable="true">
                <xsd:simpleType>
                  <xsd:restriction base="dms:Choice">
                    <xsd:enumeration value="Applications &amp; tools"/>
                    <xsd:enumeration value="Company presentations &amp; support materials"/>
                    <xsd:enumeration value="Events"/>
                    <xsd:enumeration value="Forms"/>
                    <xsd:enumeration value="Images, maps &amp; charts"/>
                    <xsd:enumeration value="Legal"/>
                    <xsd:enumeration value="Manuals &amp; Instructions"/>
                    <xsd:enumeration value="Minutes"/>
                    <xsd:enumeration value="News &amp; announcements"/>
                    <xsd:enumeration value="Other"/>
                    <xsd:enumeration value="Policies &amp; guidelines"/>
                    <xsd:enumeration value="Publications &amp; forums"/>
                    <xsd:enumeration value="Reports"/>
                    <xsd:enumeration value="Standards &amp; Patents"/>
                    <xsd:enumeration value="Templates"/>
                    <xsd:enumeration value="Training"/>
                    <xsd:enumeration value="Travel &amp; Expense"/>
                    <xsd:enumeration value="Video/audio"/>
                  </xsd:restriction>
                </xsd:simpleType>
              </xsd:element>
            </xsd:sequence>
          </xsd:extension>
        </xsd:complexContent>
      </xsd:complexType>
    </xsd:element>
    <xsd:element name="CWPID" ma:index="22" nillable="true" ma:displayName="CWPID" ma:description="Unique ID used by CWP to query. Please leave this field unmodified!" ma:internalName="CWPID">
      <xsd:simpleType>
        <xsd:restriction base="dms:Text"/>
      </xsd:simpleType>
    </xsd:element>
    <xsd:element name="REXKWANDOBADCWPIDFIELD02c81594-1387-450f-910d-fc2c8da796f7" ma:index="23" nillable="true" ma:displayName="REXKWANDOBADCWPIDFIELD02c81594-1387-450f-910d-fc2c8da796f7" ma:description="OLD CWPID FIELD DO NOT USE" ma:internalName="REXKWANDOBADCWPIDFIELD02c81594_x002d_1387_x002d_450f_x002d_910d_x002d_fc2c8da796f7">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ReferenceNumber xmlns="http://schemas.microsoft.com/sharepoint/v3" xsi:nil="true"/>
    <PublishTo xmlns="http://schemas.microsoft.com/sharepoint/v3" xsi:nil="true"/>
    <ValidFrom xmlns="http://schemas.microsoft.com/sharepoint/v3">2011-03-14T09:36:00Z</ValidFrom>
    <Owner xmlns="http://schemas.microsoft.com/sharepoint/v3">Mortier Nicolas</Owner>
    <DocumentInformationType xmlns="http://schemas.microsoft.com/sharepoint/v3">
      <Value>Templates</Value>
    </DocumentInformationType>
    <CWPID xmlns="http://schemas.microsoft.com/sharepoint/v3" xsi:nil="true"/>
    <DocumentLanguage xmlns="http://schemas.microsoft.com/sharepoint/v3">English</DocumentLanguage>
    <LinkDisplayText xmlns="http://schemas.microsoft.com/sharepoint/v3">Initial Capacity Assessment - Template</LinkDisplayText>
    <TargetApplication xmlns="http://schemas.microsoft.com/sharepoint/v3">
      <Value>Internet/Public</Value>
    </TargetApplication>
    <Classification xmlns="http://schemas.microsoft.com/sharepoint/v3">Internal</Classification>
    <AllowOverwriteProperties xmlns="http://schemas.microsoft.com/sharepoint/v3">false</AllowOverwriteProperties>
    <PublishFrom xmlns="http://schemas.microsoft.com/sharepoint/v3">2011-03-14T09:36:00Z</PublishFrom>
    <ValidTo xmlns="http://schemas.microsoft.com/sharepoint/v3" xsi:nil="true"/>
    <Description xmlns="http://schemas.microsoft.com/sharepoint/v3" xsi:nil="true"/>
    <AttachedToPages xmlns="http://schemas.microsoft.com/sharepoint/v3" xsi:nil="true"/>
    <REXKWANDOBADCWPIDFIELD02c81594-1387-450f-910d-fc2c8da796f7 xmlns="http://schemas.microsoft.com/sharepoint/v3" xsi:nil="true"/>
  </documentManagement>
</p:properties>
</file>

<file path=customXml/itemProps1.xml><?xml version="1.0" encoding="utf-8"?>
<ds:datastoreItem xmlns:ds="http://schemas.openxmlformats.org/officeDocument/2006/customXml" ds:itemID="{D33E6E36-3DB5-4AA6-82FA-0E9A8F086151}">
  <ds:schemaRefs>
    <ds:schemaRef ds:uri="http://schemas.microsoft.com/office/2006/metadata/longProperties"/>
  </ds:schemaRefs>
</ds:datastoreItem>
</file>

<file path=customXml/itemProps2.xml><?xml version="1.0" encoding="utf-8"?>
<ds:datastoreItem xmlns:ds="http://schemas.openxmlformats.org/officeDocument/2006/customXml" ds:itemID="{F41017B9-87DD-4264-98AA-F138B4C977A5}">
  <ds:schemaRefs>
    <ds:schemaRef ds:uri="http://schemas.microsoft.com/sharepoint/v3/contenttype/forms"/>
  </ds:schemaRefs>
</ds:datastoreItem>
</file>

<file path=customXml/itemProps3.xml><?xml version="1.0" encoding="utf-8"?>
<ds:datastoreItem xmlns:ds="http://schemas.openxmlformats.org/officeDocument/2006/customXml" ds:itemID="{12449CE5-2D70-4070-B11D-6D5FE395027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4.xml><?xml version="1.0" encoding="utf-8"?>
<ds:datastoreItem xmlns:ds="http://schemas.openxmlformats.org/officeDocument/2006/customXml" ds:itemID="{0929960C-9CA6-44CC-BB31-4FE48F9EB89B}">
  <ds:schemaRefs>
    <ds:schemaRef ds:uri="http://schemas.microsoft.com/office/2006/documentManagement/types"/>
    <ds:schemaRef ds:uri="http://purl.org/dc/elements/1.1/"/>
    <ds:schemaRef ds:uri="http://schemas.microsoft.com/office/2006/metadata/properties"/>
    <ds:schemaRef ds:uri="http://schemas.microsoft.com/sharepoint/v3"/>
    <ds:schemaRef ds:uri="http://purl.org/dc/terms/"/>
    <ds:schemaRef ds:uri="http://schemas.openxmlformats.org/package/2006/metadata/core-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Initial Capacity Assessm. Sheet</vt:lpstr>
      <vt:lpstr>ICAS User Instruction</vt:lpstr>
    </vt:vector>
  </TitlesOfParts>
  <Company>Volvo - Office 2003 ver 3.8</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Initial Capacity Assessment - Template</dc:title>
  <dc:creator>t048524</dc:creator>
  <cp:lastModifiedBy>C Usha (Consultant)</cp:lastModifiedBy>
  <cp:lastPrinted>2010-08-20T12:14:02Z</cp:lastPrinted>
  <dcterms:created xsi:type="dcterms:W3CDTF">2010-02-15T08:11:50Z</dcterms:created>
  <dcterms:modified xsi:type="dcterms:W3CDTF">2020-06-25T05:54:53Z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XNetDocVSPLanguage">
    <vt:lpwstr>en-us</vt:lpwstr>
  </property>
  <property fmtid="{D5CDD505-2E9C-101B-9397-08002B2CF9AE}" pid="3" name="ContentType">
    <vt:lpwstr>VolvoCom Document</vt:lpwstr>
  </property>
  <property fmtid="{D5CDD505-2E9C-101B-9397-08002B2CF9AE}" pid="4" name="XNetDocStatus">
    <vt:lpwstr/>
  </property>
  <property fmtid="{D5CDD505-2E9C-101B-9397-08002B2CF9AE}" pid="5" name="XNetDocVSPUserRole">
    <vt:lpwstr>;#AP;#NAP;#INT;#</vt:lpwstr>
  </property>
  <property fmtid="{D5CDD505-2E9C-101B-9397-08002B2CF9AE}" pid="6" name="XNetDocKeywords">
    <vt:lpwstr/>
  </property>
</Properties>
</file>